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naki\Documents\00 ＷＬ20200405\01日本協会20200405\01 競技委員会\03    全国中学生大会\R2\20200818    通信制記録会\20201002　全国中学生通信記録会要項・申込書\"/>
    </mc:Choice>
  </mc:AlternateContent>
  <xr:revisionPtr revIDLastSave="0" documentId="8_{44DBA38E-FA3E-42DA-9D8E-07C937E71AA0}" xr6:coauthVersionLast="45" xr6:coauthVersionMax="45" xr10:uidLastSave="{00000000-0000-0000-0000-000000000000}"/>
  <bookViews>
    <workbookView xWindow="-110" yWindow="-110" windowWidth="19420" windowHeight="10420" xr2:uid="{2A34D0B5-BF2E-4672-A1E1-179A16ECEE34}"/>
  </bookViews>
  <sheets>
    <sheet name="入力エリア" sheetId="1" r:id="rId1"/>
    <sheet name="参加申込書1-15" sheetId="3" r:id="rId2"/>
    <sheet name="参加申込書16-30" sheetId="7" r:id="rId3"/>
    <sheet name="参加申込書31-45" sheetId="8" r:id="rId4"/>
    <sheet name="参加申込書46-60" sheetId="9" r:id="rId5"/>
  </sheets>
  <definedNames>
    <definedName name="_xlnm._FilterDatabase" localSheetId="1" hidden="1">'参加申込書1-15'!#REF!</definedName>
    <definedName name="_xlnm._FilterDatabase" localSheetId="2" hidden="1">'参加申込書16-30'!#REF!</definedName>
    <definedName name="_xlnm._FilterDatabase" localSheetId="3" hidden="1">'参加申込書31-45'!#REF!</definedName>
    <definedName name="_xlnm._FilterDatabase" localSheetId="4" hidden="1">'参加申込書46-60'!#REF!</definedName>
    <definedName name="_xlnm.Criteria" localSheetId="1">'参加申込書1-15'!#REF!</definedName>
    <definedName name="_xlnm.Criteria" localSheetId="2">'参加申込書16-30'!#REF!</definedName>
    <definedName name="_xlnm.Criteria" localSheetId="3">'参加申込書31-45'!#REF!</definedName>
    <definedName name="_xlnm.Criteria" localSheetId="4">'参加申込書46-60'!#REF!</definedName>
    <definedName name="_xlnm.Print_Area" localSheetId="1">'参加申込書1-15'!$C$3:$AY$72</definedName>
    <definedName name="_xlnm.Print_Area" localSheetId="2">'参加申込書16-30'!$C$3:$AY$72</definedName>
    <definedName name="_xlnm.Print_Area" localSheetId="3">'参加申込書31-45'!$C$3:$AY$72</definedName>
    <definedName name="_xlnm.Print_Area" localSheetId="4">'参加申込書46-60'!$C$3:$AY$72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1" i="1" l="1"/>
  <c r="A13" i="1"/>
  <c r="H3" i="9" l="1"/>
  <c r="H3" i="8"/>
  <c r="H3" i="7"/>
  <c r="D20" i="3" l="1"/>
  <c r="Q61" i="3" s="1"/>
  <c r="B19" i="1" l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AJ65" i="9" l="1"/>
  <c r="AJ65" i="8"/>
  <c r="AJ65" i="7"/>
  <c r="AR20" i="3" l="1"/>
  <c r="K14" i="7"/>
  <c r="K14" i="8"/>
  <c r="K14" i="9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O63" i="9" l="1"/>
  <c r="M63" i="9"/>
  <c r="O63" i="8"/>
  <c r="M63" i="8"/>
  <c r="O63" i="7"/>
  <c r="M63" i="7"/>
  <c r="O63" i="3"/>
  <c r="M63" i="3"/>
  <c r="AZ59" i="9"/>
  <c r="AZ58" i="9"/>
  <c r="AR59" i="9" s="1"/>
  <c r="AZ57" i="9"/>
  <c r="AZ56" i="9"/>
  <c r="AR57" i="9" s="1"/>
  <c r="AZ55" i="9"/>
  <c r="AZ54" i="9"/>
  <c r="AR55" i="9" s="1"/>
  <c r="AZ53" i="9"/>
  <c r="AZ52" i="9"/>
  <c r="AR53" i="9" s="1"/>
  <c r="AZ51" i="9"/>
  <c r="AZ50" i="9"/>
  <c r="AR51" i="9" s="1"/>
  <c r="AZ49" i="9"/>
  <c r="AZ48" i="9"/>
  <c r="AR49" i="9" s="1"/>
  <c r="AZ47" i="9"/>
  <c r="AZ46" i="9"/>
  <c r="AR47" i="9" s="1"/>
  <c r="AZ45" i="9"/>
  <c r="AZ44" i="9"/>
  <c r="AR45" i="9" s="1"/>
  <c r="AZ43" i="9"/>
  <c r="AZ42" i="9"/>
  <c r="AR43" i="9" s="1"/>
  <c r="AZ41" i="9"/>
  <c r="AZ40" i="9"/>
  <c r="AR41" i="9" s="1"/>
  <c r="AZ39" i="9"/>
  <c r="AZ38" i="9"/>
  <c r="AR39" i="9" s="1"/>
  <c r="AZ37" i="9"/>
  <c r="AZ36" i="9"/>
  <c r="AR37" i="9" s="1"/>
  <c r="AZ35" i="9"/>
  <c r="AZ34" i="9"/>
  <c r="AR35" i="9" s="1"/>
  <c r="AZ33" i="9"/>
  <c r="AZ32" i="9"/>
  <c r="AR33" i="9" s="1"/>
  <c r="AZ31" i="9"/>
  <c r="AZ30" i="9"/>
  <c r="AF22" i="9"/>
  <c r="AR20" i="9"/>
  <c r="AG20" i="9"/>
  <c r="R20" i="9"/>
  <c r="K20" i="9"/>
  <c r="D20" i="9"/>
  <c r="Q61" i="9" s="1"/>
  <c r="M65" i="9" s="1"/>
  <c r="AZ59" i="8"/>
  <c r="AZ58" i="8"/>
  <c r="AR59" i="8" s="1"/>
  <c r="AZ57" i="8"/>
  <c r="AZ56" i="8"/>
  <c r="AR57" i="8" s="1"/>
  <c r="AZ55" i="8"/>
  <c r="AZ54" i="8"/>
  <c r="AR55" i="8" s="1"/>
  <c r="AZ53" i="8"/>
  <c r="AZ52" i="8"/>
  <c r="AR53" i="8" s="1"/>
  <c r="AZ51" i="8"/>
  <c r="AZ50" i="8"/>
  <c r="AR51" i="8" s="1"/>
  <c r="AZ49" i="8"/>
  <c r="AZ48" i="8"/>
  <c r="AR49" i="8" s="1"/>
  <c r="AZ47" i="8"/>
  <c r="AZ46" i="8"/>
  <c r="AR47" i="8" s="1"/>
  <c r="AZ45" i="8"/>
  <c r="AZ44" i="8"/>
  <c r="AR45" i="8" s="1"/>
  <c r="AZ43" i="8"/>
  <c r="AZ42" i="8"/>
  <c r="AR43" i="8" s="1"/>
  <c r="AZ41" i="8"/>
  <c r="AZ40" i="8"/>
  <c r="AR41" i="8" s="1"/>
  <c r="AZ39" i="8"/>
  <c r="AZ38" i="8"/>
  <c r="AR39" i="8" s="1"/>
  <c r="AZ37" i="8"/>
  <c r="AZ36" i="8"/>
  <c r="AR37" i="8" s="1"/>
  <c r="AZ35" i="8"/>
  <c r="AZ34" i="8"/>
  <c r="AR35" i="8" s="1"/>
  <c r="AZ33" i="8"/>
  <c r="AZ32" i="8"/>
  <c r="AR33" i="8" s="1"/>
  <c r="AZ31" i="8"/>
  <c r="AZ30" i="8"/>
  <c r="AR31" i="8" s="1"/>
  <c r="AF22" i="8"/>
  <c r="AR20" i="8"/>
  <c r="AG20" i="8"/>
  <c r="R20" i="8"/>
  <c r="K20" i="8"/>
  <c r="D20" i="8"/>
  <c r="Q61" i="8" s="1"/>
  <c r="M65" i="8" s="1"/>
  <c r="AZ59" i="7"/>
  <c r="AZ58" i="7"/>
  <c r="AR59" i="7" s="1"/>
  <c r="AZ57" i="7"/>
  <c r="AZ56" i="7"/>
  <c r="AR57" i="7" s="1"/>
  <c r="AZ55" i="7"/>
  <c r="AZ54" i="7"/>
  <c r="AR55" i="7" s="1"/>
  <c r="AZ53" i="7"/>
  <c r="AZ52" i="7"/>
  <c r="AR53" i="7" s="1"/>
  <c r="AZ51" i="7"/>
  <c r="AZ50" i="7"/>
  <c r="AR51" i="7" s="1"/>
  <c r="AZ49" i="7"/>
  <c r="AZ48" i="7"/>
  <c r="AR49" i="7" s="1"/>
  <c r="AZ47" i="7"/>
  <c r="AZ46" i="7"/>
  <c r="AR47" i="7" s="1"/>
  <c r="AZ45" i="7"/>
  <c r="AZ44" i="7"/>
  <c r="AR45" i="7" s="1"/>
  <c r="AZ43" i="7"/>
  <c r="AZ42" i="7"/>
  <c r="AR42" i="7" s="1"/>
  <c r="AZ41" i="7"/>
  <c r="AZ40" i="7"/>
  <c r="X41" i="7" s="1"/>
  <c r="AZ39" i="7"/>
  <c r="AZ38" i="7"/>
  <c r="X39" i="7" s="1"/>
  <c r="AZ37" i="7"/>
  <c r="AZ36" i="7"/>
  <c r="X37" i="7" s="1"/>
  <c r="AZ35" i="7"/>
  <c r="AZ34" i="7"/>
  <c r="AZ33" i="7"/>
  <c r="AZ32" i="7"/>
  <c r="AR33" i="7" s="1"/>
  <c r="AZ31" i="7"/>
  <c r="AZ30" i="7"/>
  <c r="AR31" i="7" s="1"/>
  <c r="AF22" i="7"/>
  <c r="AR20" i="7"/>
  <c r="AG20" i="7"/>
  <c r="R20" i="7"/>
  <c r="K20" i="7"/>
  <c r="D20" i="7"/>
  <c r="H3" i="3"/>
  <c r="AJ65" i="3"/>
  <c r="AF22" i="3"/>
  <c r="AG20" i="3"/>
  <c r="R20" i="3"/>
  <c r="K20" i="3"/>
  <c r="M65" i="3"/>
  <c r="AZ59" i="3"/>
  <c r="AZ58" i="3"/>
  <c r="X59" i="3" s="1"/>
  <c r="AZ57" i="3"/>
  <c r="AZ56" i="3"/>
  <c r="X57" i="3" s="1"/>
  <c r="AZ55" i="3"/>
  <c r="AZ54" i="3"/>
  <c r="X55" i="3" s="1"/>
  <c r="AZ53" i="3"/>
  <c r="AZ52" i="3"/>
  <c r="X53" i="3" s="1"/>
  <c r="AZ51" i="3"/>
  <c r="AZ50" i="3"/>
  <c r="X51" i="3" s="1"/>
  <c r="AZ49" i="3"/>
  <c r="AZ48" i="3"/>
  <c r="X49" i="3" s="1"/>
  <c r="AZ47" i="3"/>
  <c r="AZ46" i="3"/>
  <c r="X47" i="3" s="1"/>
  <c r="AZ45" i="3"/>
  <c r="AZ44" i="3"/>
  <c r="X45" i="3" s="1"/>
  <c r="AZ43" i="3"/>
  <c r="AZ42" i="3"/>
  <c r="X43" i="3" s="1"/>
  <c r="AZ41" i="3"/>
  <c r="AZ40" i="3"/>
  <c r="X41" i="3" s="1"/>
  <c r="AZ39" i="3"/>
  <c r="AZ38" i="3"/>
  <c r="X39" i="3" s="1"/>
  <c r="AZ37" i="3"/>
  <c r="AZ36" i="3"/>
  <c r="X37" i="3" s="1"/>
  <c r="AZ35" i="3"/>
  <c r="AZ34" i="3"/>
  <c r="X35" i="3" s="1"/>
  <c r="AZ33" i="3"/>
  <c r="AZ32" i="3"/>
  <c r="X33" i="3" s="1"/>
  <c r="AZ30" i="3"/>
  <c r="H30" i="3" s="1"/>
  <c r="AZ31" i="3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18" i="1"/>
  <c r="Q61" i="7" l="1"/>
  <c r="M65" i="7"/>
  <c r="E12" i="9"/>
  <c r="F56" i="7"/>
  <c r="L46" i="7"/>
  <c r="L54" i="8"/>
  <c r="AR31" i="9"/>
  <c r="X31" i="9"/>
  <c r="L38" i="9"/>
  <c r="L40" i="8"/>
  <c r="L54" i="9"/>
  <c r="E12" i="8"/>
  <c r="L50" i="7"/>
  <c r="F36" i="8"/>
  <c r="L48" i="8"/>
  <c r="L32" i="9"/>
  <c r="L46" i="9"/>
  <c r="L48" i="7"/>
  <c r="L54" i="7"/>
  <c r="L58" i="7"/>
  <c r="AG36" i="8"/>
  <c r="L42" i="8"/>
  <c r="L52" i="8"/>
  <c r="L58" i="8"/>
  <c r="AN32" i="9"/>
  <c r="L44" i="9"/>
  <c r="L52" i="9"/>
  <c r="L56" i="9"/>
  <c r="L38" i="7"/>
  <c r="F48" i="7"/>
  <c r="AN48" i="7"/>
  <c r="AN50" i="7"/>
  <c r="AN54" i="7"/>
  <c r="AG56" i="7"/>
  <c r="AN58" i="7"/>
  <c r="L36" i="8"/>
  <c r="AN36" i="8"/>
  <c r="AN40" i="8"/>
  <c r="AN42" i="8"/>
  <c r="L50" i="8"/>
  <c r="AN52" i="8"/>
  <c r="L56" i="8"/>
  <c r="L34" i="9"/>
  <c r="L40" i="9"/>
  <c r="AN44" i="9"/>
  <c r="L48" i="9"/>
  <c r="AN52" i="9"/>
  <c r="AN54" i="9"/>
  <c r="AN56" i="9"/>
  <c r="E12" i="7"/>
  <c r="F58" i="7"/>
  <c r="AG58" i="7"/>
  <c r="AR58" i="7"/>
  <c r="L50" i="9"/>
  <c r="L58" i="9"/>
  <c r="E12" i="3"/>
  <c r="L42" i="7"/>
  <c r="AG48" i="7"/>
  <c r="AR48" i="7"/>
  <c r="L46" i="8"/>
  <c r="AN48" i="8"/>
  <c r="F52" i="8"/>
  <c r="AG52" i="8"/>
  <c r="AR52" i="8"/>
  <c r="AN54" i="8"/>
  <c r="AN56" i="8"/>
  <c r="F32" i="9"/>
  <c r="AG32" i="9"/>
  <c r="AR32" i="9"/>
  <c r="AN34" i="9"/>
  <c r="AN38" i="9"/>
  <c r="F44" i="9"/>
  <c r="AG44" i="9"/>
  <c r="AR44" i="9"/>
  <c r="AN46" i="9"/>
  <c r="AN48" i="9"/>
  <c r="F52" i="9"/>
  <c r="AG52" i="9"/>
  <c r="AR52" i="9"/>
  <c r="L40" i="7"/>
  <c r="AN42" i="7"/>
  <c r="AN46" i="7"/>
  <c r="F54" i="7"/>
  <c r="AG54" i="7"/>
  <c r="AR54" i="7"/>
  <c r="L56" i="7"/>
  <c r="AN56" i="7"/>
  <c r="F42" i="8"/>
  <c r="AG42" i="8"/>
  <c r="AR42" i="8"/>
  <c r="F48" i="8"/>
  <c r="AG48" i="8"/>
  <c r="AR48" i="8"/>
  <c r="AN50" i="8"/>
  <c r="F56" i="8"/>
  <c r="AG56" i="8"/>
  <c r="AR56" i="8"/>
  <c r="AN58" i="8"/>
  <c r="F38" i="9"/>
  <c r="AG38" i="9"/>
  <c r="AR38" i="9"/>
  <c r="AN40" i="9"/>
  <c r="F48" i="9"/>
  <c r="AG48" i="9"/>
  <c r="AR48" i="9"/>
  <c r="AN50" i="9"/>
  <c r="F56" i="9"/>
  <c r="AG56" i="9"/>
  <c r="AR56" i="9"/>
  <c r="AN58" i="9"/>
  <c r="F46" i="7"/>
  <c r="AG46" i="7"/>
  <c r="AR46" i="7"/>
  <c r="F50" i="7"/>
  <c r="AG50" i="7"/>
  <c r="AR50" i="7"/>
  <c r="AR56" i="7"/>
  <c r="F30" i="8"/>
  <c r="AN38" i="7"/>
  <c r="AN40" i="7"/>
  <c r="F40" i="8"/>
  <c r="AG40" i="8"/>
  <c r="AR40" i="8"/>
  <c r="F46" i="8"/>
  <c r="AG46" i="8"/>
  <c r="F50" i="8"/>
  <c r="AG50" i="8"/>
  <c r="AR50" i="8"/>
  <c r="F54" i="8"/>
  <c r="AG54" i="8"/>
  <c r="AR54" i="8"/>
  <c r="F58" i="8"/>
  <c r="AG58" i="8"/>
  <c r="AR58" i="8"/>
  <c r="F34" i="9"/>
  <c r="AG34" i="9"/>
  <c r="AR34" i="9"/>
  <c r="F40" i="9"/>
  <c r="AG40" i="9"/>
  <c r="AR40" i="9"/>
  <c r="F46" i="9"/>
  <c r="AG46" i="9"/>
  <c r="AR46" i="9"/>
  <c r="F50" i="9"/>
  <c r="AG50" i="9"/>
  <c r="AR50" i="9"/>
  <c r="F54" i="9"/>
  <c r="AG54" i="9"/>
  <c r="AR54" i="9"/>
  <c r="F58" i="9"/>
  <c r="AG58" i="9"/>
  <c r="AR58" i="9"/>
  <c r="F36" i="9"/>
  <c r="L36" i="9"/>
  <c r="AG36" i="9"/>
  <c r="AN36" i="9"/>
  <c r="AR36" i="9"/>
  <c r="H36" i="9"/>
  <c r="S36" i="9"/>
  <c r="AL36" i="9"/>
  <c r="AP36" i="9"/>
  <c r="AY36" i="9"/>
  <c r="L37" i="9"/>
  <c r="H38" i="9"/>
  <c r="S38" i="9"/>
  <c r="AL38" i="9"/>
  <c r="AP38" i="9"/>
  <c r="AY38" i="9"/>
  <c r="L39" i="9"/>
  <c r="H40" i="9"/>
  <c r="S40" i="9"/>
  <c r="AL40" i="9"/>
  <c r="AP40" i="9"/>
  <c r="AY40" i="9"/>
  <c r="L41" i="9"/>
  <c r="H42" i="9"/>
  <c r="S42" i="9"/>
  <c r="AL42" i="9"/>
  <c r="AP42" i="9"/>
  <c r="AY42" i="9"/>
  <c r="L43" i="9"/>
  <c r="H44" i="9"/>
  <c r="S44" i="9"/>
  <c r="AL44" i="9"/>
  <c r="AP44" i="9"/>
  <c r="AY44" i="9"/>
  <c r="L45" i="9"/>
  <c r="H46" i="9"/>
  <c r="S46" i="9"/>
  <c r="AL46" i="9"/>
  <c r="AP46" i="9"/>
  <c r="AY46" i="9"/>
  <c r="L47" i="9"/>
  <c r="H48" i="9"/>
  <c r="S48" i="9"/>
  <c r="AL48" i="9"/>
  <c r="AP48" i="9"/>
  <c r="AY48" i="9"/>
  <c r="L49" i="9"/>
  <c r="H50" i="9"/>
  <c r="S50" i="9"/>
  <c r="AL50" i="9"/>
  <c r="AP50" i="9"/>
  <c r="AY50" i="9"/>
  <c r="L51" i="9"/>
  <c r="H52" i="9"/>
  <c r="S52" i="9"/>
  <c r="AL52" i="9"/>
  <c r="AP52" i="9"/>
  <c r="AY52" i="9"/>
  <c r="L53" i="9"/>
  <c r="H54" i="9"/>
  <c r="S54" i="9"/>
  <c r="AL54" i="9"/>
  <c r="AP54" i="9"/>
  <c r="AY54" i="9"/>
  <c r="L55" i="9"/>
  <c r="H56" i="9"/>
  <c r="S56" i="9"/>
  <c r="AL56" i="9"/>
  <c r="AP56" i="9"/>
  <c r="AY56" i="9"/>
  <c r="L57" i="9"/>
  <c r="H58" i="9"/>
  <c r="S58" i="9"/>
  <c r="AL58" i="9"/>
  <c r="AP58" i="9"/>
  <c r="AY58" i="9"/>
  <c r="L59" i="9"/>
  <c r="X37" i="9"/>
  <c r="X39" i="9"/>
  <c r="X41" i="9"/>
  <c r="F42" i="9"/>
  <c r="L42" i="9"/>
  <c r="AG42" i="9"/>
  <c r="AN42" i="9"/>
  <c r="AR42" i="9"/>
  <c r="X43" i="9"/>
  <c r="X45" i="9"/>
  <c r="X47" i="9"/>
  <c r="X49" i="9"/>
  <c r="X51" i="9"/>
  <c r="X53" i="9"/>
  <c r="X55" i="9"/>
  <c r="X57" i="9"/>
  <c r="X59" i="9"/>
  <c r="X35" i="9"/>
  <c r="H34" i="9"/>
  <c r="S34" i="9"/>
  <c r="AL34" i="9"/>
  <c r="AP34" i="9"/>
  <c r="AY34" i="9"/>
  <c r="L35" i="9"/>
  <c r="H32" i="9"/>
  <c r="S32" i="9"/>
  <c r="AL32" i="9"/>
  <c r="AP32" i="9"/>
  <c r="AY32" i="9"/>
  <c r="L33" i="9"/>
  <c r="X33" i="9"/>
  <c r="H30" i="9"/>
  <c r="S30" i="9"/>
  <c r="AL30" i="9"/>
  <c r="AP30" i="9"/>
  <c r="AY30" i="9"/>
  <c r="L31" i="9"/>
  <c r="F30" i="9"/>
  <c r="L30" i="9"/>
  <c r="AG30" i="9"/>
  <c r="AN30" i="9"/>
  <c r="AR30" i="9"/>
  <c r="AR36" i="8"/>
  <c r="AN46" i="8"/>
  <c r="AR46" i="8"/>
  <c r="H34" i="8"/>
  <c r="S34" i="8"/>
  <c r="AL34" i="8"/>
  <c r="AP34" i="8"/>
  <c r="AY34" i="8"/>
  <c r="L35" i="8"/>
  <c r="H36" i="8"/>
  <c r="S36" i="8"/>
  <c r="AL36" i="8"/>
  <c r="AP36" i="8"/>
  <c r="AY36" i="8"/>
  <c r="L37" i="8"/>
  <c r="H38" i="8"/>
  <c r="S38" i="8"/>
  <c r="AL38" i="8"/>
  <c r="AP38" i="8"/>
  <c r="AY38" i="8"/>
  <c r="L39" i="8"/>
  <c r="H40" i="8"/>
  <c r="S40" i="8"/>
  <c r="AL40" i="8"/>
  <c r="AP40" i="8"/>
  <c r="AY40" i="8"/>
  <c r="L41" i="8"/>
  <c r="H42" i="8"/>
  <c r="S42" i="8"/>
  <c r="AL42" i="8"/>
  <c r="AP42" i="8"/>
  <c r="AY42" i="8"/>
  <c r="L43" i="8"/>
  <c r="H44" i="8"/>
  <c r="S44" i="8"/>
  <c r="AL44" i="8"/>
  <c r="AP44" i="8"/>
  <c r="AY44" i="8"/>
  <c r="L45" i="8"/>
  <c r="H46" i="8"/>
  <c r="S46" i="8"/>
  <c r="AL46" i="8"/>
  <c r="AP46" i="8"/>
  <c r="AY46" i="8"/>
  <c r="L47" i="8"/>
  <c r="H48" i="8"/>
  <c r="S48" i="8"/>
  <c r="AL48" i="8"/>
  <c r="AP48" i="8"/>
  <c r="AY48" i="8"/>
  <c r="L49" i="8"/>
  <c r="H50" i="8"/>
  <c r="S50" i="8"/>
  <c r="AL50" i="8"/>
  <c r="AP50" i="8"/>
  <c r="AY50" i="8"/>
  <c r="L51" i="8"/>
  <c r="H52" i="8"/>
  <c r="S52" i="8"/>
  <c r="AL52" i="8"/>
  <c r="AP52" i="8"/>
  <c r="AY52" i="8"/>
  <c r="L53" i="8"/>
  <c r="H54" i="8"/>
  <c r="S54" i="8"/>
  <c r="AL54" i="8"/>
  <c r="AP54" i="8"/>
  <c r="AY54" i="8"/>
  <c r="L55" i="8"/>
  <c r="H56" i="8"/>
  <c r="S56" i="8"/>
  <c r="AL56" i="8"/>
  <c r="AP56" i="8"/>
  <c r="AY56" i="8"/>
  <c r="L57" i="8"/>
  <c r="H58" i="8"/>
  <c r="S58" i="8"/>
  <c r="AL58" i="8"/>
  <c r="AP58" i="8"/>
  <c r="AY58" i="8"/>
  <c r="L59" i="8"/>
  <c r="F34" i="8"/>
  <c r="L34" i="8"/>
  <c r="AG34" i="8"/>
  <c r="AN34" i="8"/>
  <c r="AR34" i="8"/>
  <c r="X35" i="8"/>
  <c r="X37" i="8"/>
  <c r="F38" i="8"/>
  <c r="L38" i="8"/>
  <c r="AG38" i="8"/>
  <c r="AN38" i="8"/>
  <c r="AR38" i="8"/>
  <c r="X39" i="8"/>
  <c r="X41" i="8"/>
  <c r="X43" i="8"/>
  <c r="F44" i="8"/>
  <c r="L44" i="8"/>
  <c r="AG44" i="8"/>
  <c r="AN44" i="8"/>
  <c r="AR44" i="8"/>
  <c r="X45" i="8"/>
  <c r="X47" i="8"/>
  <c r="X49" i="8"/>
  <c r="X51" i="8"/>
  <c r="X53" i="8"/>
  <c r="X55" i="8"/>
  <c r="X57" i="8"/>
  <c r="X59" i="8"/>
  <c r="X33" i="8"/>
  <c r="H32" i="8"/>
  <c r="S32" i="8"/>
  <c r="AL32" i="8"/>
  <c r="AP32" i="8"/>
  <c r="AY32" i="8"/>
  <c r="L33" i="8"/>
  <c r="F32" i="8"/>
  <c r="L32" i="8"/>
  <c r="AG32" i="8"/>
  <c r="AN32" i="8"/>
  <c r="AR32" i="8"/>
  <c r="X31" i="8"/>
  <c r="H30" i="8"/>
  <c r="S30" i="8"/>
  <c r="AL30" i="8"/>
  <c r="AP30" i="8"/>
  <c r="AY30" i="8"/>
  <c r="L31" i="8"/>
  <c r="L30" i="8"/>
  <c r="AG30" i="8"/>
  <c r="AN30" i="8"/>
  <c r="AR30" i="8"/>
  <c r="AR35" i="7"/>
  <c r="L35" i="7"/>
  <c r="AY34" i="7"/>
  <c r="AP34" i="7"/>
  <c r="AL34" i="7"/>
  <c r="S34" i="7"/>
  <c r="H34" i="7"/>
  <c r="L36" i="7"/>
  <c r="AN36" i="7"/>
  <c r="F34" i="7"/>
  <c r="AG34" i="7"/>
  <c r="AR34" i="7"/>
  <c r="X35" i="7"/>
  <c r="F36" i="7"/>
  <c r="AG36" i="7"/>
  <c r="AR36" i="7"/>
  <c r="F38" i="7"/>
  <c r="AG38" i="7"/>
  <c r="AR38" i="7"/>
  <c r="F40" i="7"/>
  <c r="AG40" i="7"/>
  <c r="AR40" i="7"/>
  <c r="F42" i="7"/>
  <c r="AG42" i="7"/>
  <c r="L34" i="7"/>
  <c r="AN34" i="7"/>
  <c r="AR37" i="7"/>
  <c r="L37" i="7"/>
  <c r="AY36" i="7"/>
  <c r="AP36" i="7"/>
  <c r="AL36" i="7"/>
  <c r="S36" i="7"/>
  <c r="H36" i="7"/>
  <c r="AR39" i="7"/>
  <c r="L39" i="7"/>
  <c r="AY38" i="7"/>
  <c r="AP38" i="7"/>
  <c r="AL38" i="7"/>
  <c r="S38" i="7"/>
  <c r="H38" i="7"/>
  <c r="AR41" i="7"/>
  <c r="L41" i="7"/>
  <c r="AY40" i="7"/>
  <c r="AP40" i="7"/>
  <c r="AL40" i="7"/>
  <c r="S40" i="7"/>
  <c r="H40" i="7"/>
  <c r="AR43" i="7"/>
  <c r="L43" i="7"/>
  <c r="AY42" i="7"/>
  <c r="AP42" i="7"/>
  <c r="AL42" i="7"/>
  <c r="S42" i="7"/>
  <c r="H42" i="7"/>
  <c r="X43" i="7"/>
  <c r="F44" i="7"/>
  <c r="L44" i="7"/>
  <c r="AG44" i="7"/>
  <c r="AN44" i="7"/>
  <c r="AR44" i="7"/>
  <c r="X45" i="7"/>
  <c r="H44" i="7"/>
  <c r="S44" i="7"/>
  <c r="AL44" i="7"/>
  <c r="AP44" i="7"/>
  <c r="AY44" i="7"/>
  <c r="L45" i="7"/>
  <c r="H46" i="7"/>
  <c r="S46" i="7"/>
  <c r="AL46" i="7"/>
  <c r="AP46" i="7"/>
  <c r="AY46" i="7"/>
  <c r="L47" i="7"/>
  <c r="H48" i="7"/>
  <c r="S48" i="7"/>
  <c r="AL48" i="7"/>
  <c r="AP48" i="7"/>
  <c r="AY48" i="7"/>
  <c r="L49" i="7"/>
  <c r="H50" i="7"/>
  <c r="S50" i="7"/>
  <c r="AL50" i="7"/>
  <c r="AP50" i="7"/>
  <c r="AY50" i="7"/>
  <c r="L51" i="7"/>
  <c r="H52" i="7"/>
  <c r="S52" i="7"/>
  <c r="AL52" i="7"/>
  <c r="AP52" i="7"/>
  <c r="AY52" i="7"/>
  <c r="L53" i="7"/>
  <c r="H54" i="7"/>
  <c r="S54" i="7"/>
  <c r="AL54" i="7"/>
  <c r="AP54" i="7"/>
  <c r="AY54" i="7"/>
  <c r="L55" i="7"/>
  <c r="H56" i="7"/>
  <c r="S56" i="7"/>
  <c r="AL56" i="7"/>
  <c r="AP56" i="7"/>
  <c r="AY56" i="7"/>
  <c r="L57" i="7"/>
  <c r="H58" i="7"/>
  <c r="S58" i="7"/>
  <c r="AL58" i="7"/>
  <c r="AP58" i="7"/>
  <c r="AY58" i="7"/>
  <c r="L59" i="7"/>
  <c r="X47" i="7"/>
  <c r="X49" i="7"/>
  <c r="X51" i="7"/>
  <c r="F52" i="7"/>
  <c r="L52" i="7"/>
  <c r="AG52" i="7"/>
  <c r="AN52" i="7"/>
  <c r="AR52" i="7"/>
  <c r="X53" i="7"/>
  <c r="X55" i="7"/>
  <c r="X57" i="7"/>
  <c r="X59" i="7"/>
  <c r="X33" i="7"/>
  <c r="H32" i="7"/>
  <c r="S32" i="7"/>
  <c r="AL32" i="7"/>
  <c r="AP32" i="7"/>
  <c r="AY32" i="7"/>
  <c r="L33" i="7"/>
  <c r="F32" i="7"/>
  <c r="L32" i="7"/>
  <c r="AG32" i="7"/>
  <c r="AN32" i="7"/>
  <c r="AR32" i="7"/>
  <c r="F30" i="7"/>
  <c r="L30" i="7"/>
  <c r="AG30" i="7"/>
  <c r="AN30" i="7"/>
  <c r="AR30" i="7"/>
  <c r="H30" i="7"/>
  <c r="S30" i="7"/>
  <c r="AL30" i="7"/>
  <c r="AP30" i="7"/>
  <c r="AY30" i="7"/>
  <c r="L31" i="7"/>
  <c r="X31" i="7"/>
  <c r="T31" i="9"/>
  <c r="T33" i="9"/>
  <c r="T35" i="9"/>
  <c r="T37" i="9"/>
  <c r="T39" i="9"/>
  <c r="T41" i="9"/>
  <c r="T43" i="9"/>
  <c r="T45" i="9"/>
  <c r="T47" i="9"/>
  <c r="T49" i="9"/>
  <c r="T51" i="9"/>
  <c r="T53" i="9"/>
  <c r="T55" i="9"/>
  <c r="T57" i="9"/>
  <c r="T59" i="9"/>
  <c r="T31" i="8"/>
  <c r="T33" i="8"/>
  <c r="T35" i="8"/>
  <c r="T37" i="8"/>
  <c r="T39" i="8"/>
  <c r="T41" i="8"/>
  <c r="T43" i="8"/>
  <c r="T45" i="8"/>
  <c r="T47" i="8"/>
  <c r="T49" i="8"/>
  <c r="T51" i="8"/>
  <c r="T53" i="8"/>
  <c r="T55" i="8"/>
  <c r="T57" i="8"/>
  <c r="T59" i="8"/>
  <c r="T31" i="7"/>
  <c r="T33" i="7"/>
  <c r="T35" i="7"/>
  <c r="T37" i="7"/>
  <c r="T39" i="7"/>
  <c r="T41" i="7"/>
  <c r="T43" i="7"/>
  <c r="T45" i="7"/>
  <c r="T47" i="7"/>
  <c r="T49" i="7"/>
  <c r="T51" i="7"/>
  <c r="T53" i="7"/>
  <c r="T55" i="7"/>
  <c r="T57" i="7"/>
  <c r="T59" i="7"/>
  <c r="L44" i="3"/>
  <c r="L36" i="3"/>
  <c r="L52" i="3"/>
  <c r="L34" i="3"/>
  <c r="AN36" i="3"/>
  <c r="L50" i="3"/>
  <c r="AN52" i="3"/>
  <c r="L40" i="3"/>
  <c r="L46" i="3"/>
  <c r="L56" i="3"/>
  <c r="S30" i="3"/>
  <c r="F30" i="3"/>
  <c r="L32" i="3"/>
  <c r="L38" i="3"/>
  <c r="L42" i="3"/>
  <c r="AN44" i="3"/>
  <c r="L48" i="3"/>
  <c r="L54" i="3"/>
  <c r="L58" i="3"/>
  <c r="AL30" i="3"/>
  <c r="L31" i="3"/>
  <c r="AN32" i="3"/>
  <c r="F36" i="3"/>
  <c r="AG36" i="3"/>
  <c r="AR36" i="3"/>
  <c r="AN38" i="3"/>
  <c r="AN40" i="3"/>
  <c r="F44" i="3"/>
  <c r="AG44" i="3"/>
  <c r="AR44" i="3"/>
  <c r="AN46" i="3"/>
  <c r="AN48" i="3"/>
  <c r="F52" i="3"/>
  <c r="AG52" i="3"/>
  <c r="AR52" i="3"/>
  <c r="AN54" i="3"/>
  <c r="AN56" i="3"/>
  <c r="AR30" i="3"/>
  <c r="AP30" i="3"/>
  <c r="X31" i="3"/>
  <c r="F32" i="3"/>
  <c r="AG32" i="3"/>
  <c r="AR32" i="3"/>
  <c r="AN34" i="3"/>
  <c r="F40" i="3"/>
  <c r="AG40" i="3"/>
  <c r="AR40" i="3"/>
  <c r="AN42" i="3"/>
  <c r="F48" i="3"/>
  <c r="AG48" i="3"/>
  <c r="AR48" i="3"/>
  <c r="AN50" i="3"/>
  <c r="F56" i="3"/>
  <c r="AG56" i="3"/>
  <c r="AR56" i="3"/>
  <c r="AN58" i="3"/>
  <c r="AY30" i="3"/>
  <c r="AR31" i="3"/>
  <c r="AN30" i="3"/>
  <c r="AG30" i="3"/>
  <c r="T31" i="3"/>
  <c r="L30" i="3"/>
  <c r="F34" i="3"/>
  <c r="AG34" i="3"/>
  <c r="AR34" i="3"/>
  <c r="F38" i="3"/>
  <c r="AG38" i="3"/>
  <c r="AR38" i="3"/>
  <c r="F42" i="3"/>
  <c r="AG42" i="3"/>
  <c r="AR42" i="3"/>
  <c r="F46" i="3"/>
  <c r="AG46" i="3"/>
  <c r="AR46" i="3"/>
  <c r="F50" i="3"/>
  <c r="AG50" i="3"/>
  <c r="AR50" i="3"/>
  <c r="F54" i="3"/>
  <c r="AG54" i="3"/>
  <c r="AR54" i="3"/>
  <c r="F58" i="3"/>
  <c r="AG58" i="3"/>
  <c r="AR58" i="3"/>
  <c r="T59" i="3"/>
  <c r="AR59" i="3"/>
  <c r="H58" i="3"/>
  <c r="S58" i="3"/>
  <c r="AL58" i="3"/>
  <c r="AP58" i="3"/>
  <c r="AY58" i="3"/>
  <c r="L59" i="3"/>
  <c r="T57" i="3"/>
  <c r="AR57" i="3"/>
  <c r="H56" i="3"/>
  <c r="S56" i="3"/>
  <c r="AL56" i="3"/>
  <c r="AP56" i="3"/>
  <c r="AY56" i="3"/>
  <c r="L57" i="3"/>
  <c r="T55" i="3"/>
  <c r="AR55" i="3"/>
  <c r="H54" i="3"/>
  <c r="S54" i="3"/>
  <c r="AL54" i="3"/>
  <c r="AP54" i="3"/>
  <c r="AY54" i="3"/>
  <c r="L55" i="3"/>
  <c r="T53" i="3"/>
  <c r="AR53" i="3"/>
  <c r="H52" i="3"/>
  <c r="S52" i="3"/>
  <c r="AL52" i="3"/>
  <c r="AP52" i="3"/>
  <c r="AY52" i="3"/>
  <c r="L53" i="3"/>
  <c r="T51" i="3"/>
  <c r="AR51" i="3"/>
  <c r="H50" i="3"/>
  <c r="S50" i="3"/>
  <c r="AL50" i="3"/>
  <c r="AP50" i="3"/>
  <c r="AY50" i="3"/>
  <c r="L51" i="3"/>
  <c r="T49" i="3"/>
  <c r="AR49" i="3"/>
  <c r="H48" i="3"/>
  <c r="S48" i="3"/>
  <c r="AL48" i="3"/>
  <c r="AP48" i="3"/>
  <c r="AY48" i="3"/>
  <c r="L49" i="3"/>
  <c r="T47" i="3"/>
  <c r="AR47" i="3"/>
  <c r="H46" i="3"/>
  <c r="S46" i="3"/>
  <c r="AL46" i="3"/>
  <c r="AP46" i="3"/>
  <c r="AY46" i="3"/>
  <c r="L47" i="3"/>
  <c r="T45" i="3"/>
  <c r="AR45" i="3"/>
  <c r="H44" i="3"/>
  <c r="S44" i="3"/>
  <c r="AL44" i="3"/>
  <c r="AP44" i="3"/>
  <c r="AY44" i="3"/>
  <c r="L45" i="3"/>
  <c r="T43" i="3"/>
  <c r="AR43" i="3"/>
  <c r="H42" i="3"/>
  <c r="S42" i="3"/>
  <c r="AL42" i="3"/>
  <c r="AP42" i="3"/>
  <c r="AY42" i="3"/>
  <c r="L43" i="3"/>
  <c r="T41" i="3"/>
  <c r="AR41" i="3"/>
  <c r="H40" i="3"/>
  <c r="S40" i="3"/>
  <c r="AL40" i="3"/>
  <c r="AP40" i="3"/>
  <c r="AY40" i="3"/>
  <c r="L41" i="3"/>
  <c r="T39" i="3"/>
  <c r="AR39" i="3"/>
  <c r="H38" i="3"/>
  <c r="S38" i="3"/>
  <c r="AL38" i="3"/>
  <c r="AP38" i="3"/>
  <c r="AY38" i="3"/>
  <c r="L39" i="3"/>
  <c r="T37" i="3"/>
  <c r="AR37" i="3"/>
  <c r="H36" i="3"/>
  <c r="S36" i="3"/>
  <c r="AL36" i="3"/>
  <c r="AP36" i="3"/>
  <c r="AY36" i="3"/>
  <c r="L37" i="3"/>
  <c r="T35" i="3"/>
  <c r="AR35" i="3"/>
  <c r="H34" i="3"/>
  <c r="S34" i="3"/>
  <c r="AL34" i="3"/>
  <c r="AP34" i="3"/>
  <c r="AY34" i="3"/>
  <c r="L35" i="3"/>
  <c r="T33" i="3"/>
  <c r="AR33" i="3"/>
  <c r="H32" i="3"/>
  <c r="S32" i="3"/>
  <c r="AL32" i="3"/>
  <c r="AP32" i="3"/>
  <c r="AY32" i="3"/>
  <c r="L33" i="3"/>
  <c r="B18" i="1" l="1"/>
  <c r="O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高萩市</author>
  </authors>
  <commentList>
    <comment ref="F18" authorId="0" shapeId="0" xr:uid="{2404EF12-1F1D-4B04-839A-3845BF4444C0}">
      <text>
        <r>
          <rPr>
            <sz val="10"/>
            <color indexed="81"/>
            <rFont val="MS P ゴシック"/>
            <family val="3"/>
            <charset val="128"/>
          </rPr>
          <t>yyyy/mm/dd方式で入力すること
（例)2001/08/20)</t>
        </r>
      </text>
    </comment>
    <comment ref="H18" authorId="0" shapeId="0" xr:uid="{3CCC657A-79BB-4AD8-9696-DA495E2B9C32}">
      <text>
        <r>
          <rPr>
            <sz val="9"/>
            <color indexed="81"/>
            <rFont val="MS P ゴシック"/>
            <family val="3"/>
            <charset val="128"/>
          </rPr>
          <t>最初の「0000」も入力すること</t>
        </r>
      </text>
    </comment>
    <comment ref="J18" authorId="0" shapeId="0" xr:uid="{47757235-DF22-4E95-89A4-0D507A63659E}">
      <text>
        <r>
          <rPr>
            <b/>
            <sz val="9"/>
            <color indexed="81"/>
            <rFont val="MS P ゴシック"/>
            <family val="3"/>
            <charset val="128"/>
          </rPr>
          <t>yyyy/mm/dd方式で入力すること
（例)2001/08/20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B19" authorId="0" shapeId="0" xr:uid="{2B0146A1-B4EC-4E7F-B810-374AA13A7E91}">
      <text>
        <r>
          <rPr>
            <sz val="9"/>
            <color indexed="81"/>
            <rFont val="MS P ゴシック"/>
            <family val="3"/>
            <charset val="128"/>
          </rPr>
          <t>【記載責任者】欄「都道府県名」を選択し、選手名を記入すると自動入力されます</t>
        </r>
      </text>
    </comment>
  </commentList>
</comments>
</file>

<file path=xl/sharedStrings.xml><?xml version="1.0" encoding="utf-8"?>
<sst xmlns="http://schemas.openxmlformats.org/spreadsheetml/2006/main" count="368" uniqueCount="140">
  <si>
    <t>都道府県名</t>
    <rPh sb="0" eb="4">
      <t>トドウフケン</t>
    </rPh>
    <rPh sb="4" eb="5">
      <t>メイ</t>
    </rPh>
    <phoneticPr fontId="1"/>
  </si>
  <si>
    <t>学校名</t>
    <rPh sb="0" eb="3">
      <t>ガッコウメイ</t>
    </rPh>
    <phoneticPr fontId="1"/>
  </si>
  <si>
    <t>生年月日</t>
    <rPh sb="0" eb="2">
      <t>セイネン</t>
    </rPh>
    <rPh sb="2" eb="4">
      <t>ガッピ</t>
    </rPh>
    <phoneticPr fontId="1"/>
  </si>
  <si>
    <t>学年</t>
  </si>
  <si>
    <t>学年</t>
    <rPh sb="0" eb="2">
      <t>ガクネン</t>
    </rPh>
    <phoneticPr fontId="1"/>
  </si>
  <si>
    <t>JWA登録番号</t>
    <rPh sb="3" eb="5">
      <t>トウロク</t>
    </rPh>
    <rPh sb="5" eb="7">
      <t>バンゴウ</t>
    </rPh>
    <phoneticPr fontId="1"/>
  </si>
  <si>
    <t>T</t>
    <phoneticPr fontId="1"/>
  </si>
  <si>
    <t>競技会名</t>
    <rPh sb="0" eb="3">
      <t>キョウギカイ</t>
    </rPh>
    <rPh sb="3" eb="4">
      <t>メイ</t>
    </rPh>
    <phoneticPr fontId="1"/>
  </si>
  <si>
    <t>競技会期日</t>
    <rPh sb="0" eb="3">
      <t>キョウギカイ</t>
    </rPh>
    <rPh sb="3" eb="5">
      <t>キジツ</t>
    </rPh>
    <phoneticPr fontId="1"/>
  </si>
  <si>
    <t>ベスト</t>
    <phoneticPr fontId="1"/>
  </si>
  <si>
    <t>スナッチ</t>
    <phoneticPr fontId="1"/>
  </si>
  <si>
    <t>C&amp;ジャーク</t>
    <phoneticPr fontId="1"/>
  </si>
  <si>
    <t>階級</t>
    <rPh sb="0" eb="2">
      <t>カイキュウ</t>
    </rPh>
    <phoneticPr fontId="1"/>
  </si>
  <si>
    <t>性別</t>
    <rPh sb="0" eb="2">
      <t>セイベツ</t>
    </rPh>
    <phoneticPr fontId="1"/>
  </si>
  <si>
    <t>北海道</t>
  </si>
  <si>
    <t>青森県</t>
  </si>
  <si>
    <t>秋田県</t>
  </si>
  <si>
    <t>岩手県</t>
  </si>
  <si>
    <t>山形県</t>
  </si>
  <si>
    <t>宮城県</t>
  </si>
  <si>
    <t>福島県</t>
  </si>
  <si>
    <t>茨城県</t>
  </si>
  <si>
    <t>栃木県</t>
  </si>
  <si>
    <t>千葉県</t>
  </si>
  <si>
    <t>埼玉県</t>
  </si>
  <si>
    <t>東京都</t>
  </si>
  <si>
    <t>神奈川県</t>
  </si>
  <si>
    <t>山梨県</t>
  </si>
  <si>
    <t>長野県</t>
  </si>
  <si>
    <t>新潟県</t>
  </si>
  <si>
    <t>富山県</t>
  </si>
  <si>
    <t>石川県</t>
  </si>
  <si>
    <t>福井県</t>
  </si>
  <si>
    <t>静岡県</t>
  </si>
  <si>
    <t>愛知県</t>
  </si>
  <si>
    <t>岐阜県</t>
  </si>
  <si>
    <t>三重県</t>
  </si>
  <si>
    <t>滋賀県</t>
  </si>
  <si>
    <t>京都府</t>
  </si>
  <si>
    <t>大阪府</t>
  </si>
  <si>
    <t>和歌山県</t>
  </si>
  <si>
    <t>奈良県</t>
  </si>
  <si>
    <t>兵庫県</t>
  </si>
  <si>
    <t>岡山県</t>
  </si>
  <si>
    <t>広島県</t>
  </si>
  <si>
    <t>山口県</t>
  </si>
  <si>
    <t>島根県</t>
  </si>
  <si>
    <t>鳥取県</t>
  </si>
  <si>
    <t>香川県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</si>
  <si>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</si>
  <si>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</si>
  <si>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</si>
  <si>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</si>
  <si>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</si>
  <si>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</si>
  <si>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</si>
  <si>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</si>
  <si>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</si>
  <si>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</si>
  <si>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</si>
  <si>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+102</t>
    <phoneticPr fontId="1"/>
  </si>
  <si>
    <t>+76</t>
    <phoneticPr fontId="1"/>
  </si>
  <si>
    <t>〇</t>
  </si>
  <si>
    <t>〇</t>
    <phoneticPr fontId="1"/>
  </si>
  <si>
    <t>×</t>
    <phoneticPr fontId="1"/>
  </si>
  <si>
    <t>群馬県</t>
    <rPh sb="0" eb="3">
      <t>グンマケン</t>
    </rPh>
    <phoneticPr fontId="1"/>
  </si>
  <si>
    <t>氏名</t>
    <rPh sb="0" eb="2">
      <t>シメイ</t>
    </rPh>
    <phoneticPr fontId="1"/>
  </si>
  <si>
    <t>00000000</t>
    <phoneticPr fontId="1"/>
  </si>
  <si>
    <t>例</t>
    <rPh sb="0" eb="1">
      <t>レイ</t>
    </rPh>
    <phoneticPr fontId="1"/>
  </si>
  <si>
    <t>枚中</t>
    <rPh sb="0" eb="1">
      <t>マイ</t>
    </rPh>
    <rPh sb="1" eb="2">
      <t>チュウ</t>
    </rPh>
    <phoneticPr fontId="7"/>
  </si>
  <si>
    <t>枚目</t>
    <rPh sb="0" eb="2">
      <t>マイメ</t>
    </rPh>
    <phoneticPr fontId="7"/>
  </si>
  <si>
    <t>都道府県名</t>
    <rPh sb="0" eb="4">
      <t>トドウフケン</t>
    </rPh>
    <rPh sb="4" eb="5">
      <t>メイ</t>
    </rPh>
    <phoneticPr fontId="7"/>
  </si>
  <si>
    <t>記載責任者氏名</t>
    <rPh sb="0" eb="2">
      <t>キサイ</t>
    </rPh>
    <rPh sb="2" eb="5">
      <t>セキニンシャ</t>
    </rPh>
    <rPh sb="5" eb="7">
      <t>シメイ</t>
    </rPh>
    <phoneticPr fontId="7"/>
  </si>
  <si>
    <t>電話番号</t>
    <rPh sb="0" eb="2">
      <t>デンワ</t>
    </rPh>
    <rPh sb="2" eb="4">
      <t>バンゴウ</t>
    </rPh>
    <phoneticPr fontId="7"/>
  </si>
  <si>
    <t>〒</t>
    <phoneticPr fontId="7"/>
  </si>
  <si>
    <t>氏　　名</t>
    <rPh sb="0" eb="1">
      <t>シ</t>
    </rPh>
    <rPh sb="3" eb="4">
      <t>メイ</t>
    </rPh>
    <phoneticPr fontId="7"/>
  </si>
  <si>
    <t>Ｎｏ</t>
    <phoneticPr fontId="7"/>
  </si>
  <si>
    <t>階　級</t>
    <rPh sb="0" eb="1">
      <t>カイ</t>
    </rPh>
    <rPh sb="2" eb="3">
      <t>キュウ</t>
    </rPh>
    <phoneticPr fontId="7"/>
  </si>
  <si>
    <t>ふりがな</t>
    <phoneticPr fontId="7"/>
  </si>
  <si>
    <t>日本協会登録番号</t>
    <rPh sb="0" eb="2">
      <t>ニホン</t>
    </rPh>
    <rPh sb="2" eb="4">
      <t>キョウカイ</t>
    </rPh>
    <rPh sb="4" eb="6">
      <t>トウロク</t>
    </rPh>
    <rPh sb="6" eb="8">
      <t>バンゴウ</t>
    </rPh>
    <phoneticPr fontId="7"/>
  </si>
  <si>
    <t>学 校 名</t>
    <rPh sb="0" eb="1">
      <t>ガク</t>
    </rPh>
    <rPh sb="2" eb="3">
      <t>コウ</t>
    </rPh>
    <rPh sb="4" eb="5">
      <t>メイ</t>
    </rPh>
    <phoneticPr fontId="7"/>
  </si>
  <si>
    <t>学年</t>
    <rPh sb="0" eb="2">
      <t>ガクネン</t>
    </rPh>
    <phoneticPr fontId="7"/>
  </si>
  <si>
    <t>生年月日</t>
    <rPh sb="0" eb="2">
      <t>セイネン</t>
    </rPh>
    <rPh sb="2" eb="4">
      <t>ガッピ</t>
    </rPh>
    <phoneticPr fontId="7"/>
  </si>
  <si>
    <t>スナッチ</t>
    <phoneticPr fontId="7"/>
  </si>
  <si>
    <t>ジャーク</t>
    <phoneticPr fontId="14"/>
  </si>
  <si>
    <t>トータル</t>
    <phoneticPr fontId="14"/>
  </si>
  <si>
    <t>kg級</t>
    <rPh sb="2" eb="3">
      <t>キュウ</t>
    </rPh>
    <phoneticPr fontId="7"/>
  </si>
  <si>
    <t>学年</t>
    <rPh sb="0" eb="1">
      <t>ガク</t>
    </rPh>
    <rPh sb="1" eb="2">
      <t>ネン</t>
    </rPh>
    <phoneticPr fontId="7"/>
  </si>
  <si>
    <t>上記のとおり、標記大会に出場する</t>
    <rPh sb="0" eb="2">
      <t>ジョウキ</t>
    </rPh>
    <rPh sb="7" eb="9">
      <t>ヒョウキ</t>
    </rPh>
    <rPh sb="9" eb="11">
      <t>タイカイ</t>
    </rPh>
    <rPh sb="12" eb="14">
      <t>シュツジョウ</t>
    </rPh>
    <phoneticPr fontId="7"/>
  </si>
  <si>
    <t>参加者総員を一覧表にて申込みします。</t>
    <rPh sb="0" eb="3">
      <t>サンカシャ</t>
    </rPh>
    <rPh sb="3" eb="5">
      <t>ソウイン</t>
    </rPh>
    <rPh sb="6" eb="8">
      <t>イチラン</t>
    </rPh>
    <rPh sb="8" eb="9">
      <t>ヒョウ</t>
    </rPh>
    <rPh sb="11" eb="13">
      <t>モウシコミ</t>
    </rPh>
    <phoneticPr fontId="7"/>
  </si>
  <si>
    <t>令和 ２ 年</t>
    <rPh sb="0" eb="2">
      <t>レイワ</t>
    </rPh>
    <rPh sb="5" eb="6">
      <t>ネン</t>
    </rPh>
    <phoneticPr fontId="7"/>
  </si>
  <si>
    <t>月</t>
    <rPh sb="0" eb="1">
      <t>ガツ</t>
    </rPh>
    <phoneticPr fontId="7"/>
  </si>
  <si>
    <t>日</t>
    <rPh sb="0" eb="1">
      <t>ニチ</t>
    </rPh>
    <phoneticPr fontId="7"/>
  </si>
  <si>
    <t>㊞</t>
    <phoneticPr fontId="7"/>
  </si>
  <si>
    <t>注</t>
    <rPh sb="0" eb="1">
      <t>チュウ</t>
    </rPh>
    <phoneticPr fontId="7"/>
  </si>
  <si>
    <t>◇　出場選手は、軽量級より記入することが望ましいが、１校に２名以上出場のときは階級にこだわらず学校単位で記載しても良い。</t>
    <rPh sb="2" eb="4">
      <t>シュツジョウ</t>
    </rPh>
    <rPh sb="4" eb="6">
      <t>センシュ</t>
    </rPh>
    <rPh sb="8" eb="11">
      <t>ケイリョウキュウ</t>
    </rPh>
    <rPh sb="13" eb="15">
      <t>キニュウ</t>
    </rPh>
    <rPh sb="20" eb="21">
      <t>ノゾ</t>
    </rPh>
    <rPh sb="27" eb="28">
      <t>コウ</t>
    </rPh>
    <rPh sb="30" eb="33">
      <t>メイイジョウ</t>
    </rPh>
    <rPh sb="33" eb="35">
      <t>シュツジョウ</t>
    </rPh>
    <rPh sb="39" eb="41">
      <t>カイキュウ</t>
    </rPh>
    <rPh sb="47" eb="49">
      <t>ガッコウ</t>
    </rPh>
    <rPh sb="49" eb="51">
      <t>タンイ</t>
    </rPh>
    <rPh sb="52" eb="54">
      <t>キサイ</t>
    </rPh>
    <rPh sb="57" eb="58">
      <t>ヨ</t>
    </rPh>
    <phoneticPr fontId="7"/>
  </si>
  <si>
    <t>ふりがな</t>
    <phoneticPr fontId="1"/>
  </si>
  <si>
    <t>競技会名</t>
    <rPh sb="0" eb="3">
      <t>キョウギカイ</t>
    </rPh>
    <rPh sb="3" eb="4">
      <t>メイ</t>
    </rPh>
    <phoneticPr fontId="7"/>
  </si>
  <si>
    <t>性別</t>
    <rPh sb="0" eb="2">
      <t>セイベツ</t>
    </rPh>
    <phoneticPr fontId="7"/>
  </si>
  <si>
    <t>競技会記録</t>
    <rPh sb="0" eb="3">
      <t>キョウギカイ</t>
    </rPh>
    <rPh sb="3" eb="5">
      <t>キロク</t>
    </rPh>
    <phoneticPr fontId="7"/>
  </si>
  <si>
    <t>kg級</t>
  </si>
  <si>
    <t>入力</t>
    <rPh sb="0" eb="2">
      <t>ニュウリョク</t>
    </rPh>
    <phoneticPr fontId="1"/>
  </si>
  <si>
    <t>記載責任者氏名</t>
    <rPh sb="0" eb="2">
      <t>キサイ</t>
    </rPh>
    <rPh sb="2" eb="5">
      <t>セキニンシャ</t>
    </rPh>
    <rPh sb="5" eb="7">
      <t>シメイ</t>
    </rPh>
    <phoneticPr fontId="1"/>
  </si>
  <si>
    <t>所属学校名</t>
    <rPh sb="0" eb="2">
      <t>ショゾク</t>
    </rPh>
    <rPh sb="2" eb="5">
      <t>ガッコウメイ</t>
    </rPh>
    <phoneticPr fontId="1"/>
  </si>
  <si>
    <t>記載責任者携帯番号</t>
    <rPh sb="0" eb="2">
      <t>キサイ</t>
    </rPh>
    <rPh sb="2" eb="5">
      <t>セキニンシャ</t>
    </rPh>
    <rPh sb="5" eb="7">
      <t>ケイタイ</t>
    </rPh>
    <rPh sb="7" eb="9">
      <t>バンゴウ</t>
    </rPh>
    <phoneticPr fontId="1"/>
  </si>
  <si>
    <t>メールアドレス</t>
    <phoneticPr fontId="1"/>
  </si>
  <si>
    <t>大会名</t>
    <rPh sb="0" eb="2">
      <t>タイカイ</t>
    </rPh>
    <rPh sb="2" eb="3">
      <t>メイ</t>
    </rPh>
    <phoneticPr fontId="1"/>
  </si>
  <si>
    <t>参加申込書</t>
    <rPh sb="0" eb="2">
      <t>サンカ</t>
    </rPh>
    <rPh sb="2" eb="4">
      <t>モウシコミ</t>
    </rPh>
    <rPh sb="4" eb="5">
      <t>ショ</t>
    </rPh>
    <phoneticPr fontId="1"/>
  </si>
  <si>
    <t>申請月日</t>
    <rPh sb="0" eb="2">
      <t>シンセイ</t>
    </rPh>
    <rPh sb="2" eb="4">
      <t>ガッピ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</si>
  <si>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</si>
  <si>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</si>
  <si>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【記載責任者等】</t>
    <rPh sb="1" eb="3">
      <t>キサイ</t>
    </rPh>
    <rPh sb="3" eb="6">
      <t>セキニンシャ</t>
    </rPh>
    <rPh sb="6" eb="7">
      <t>ナド</t>
    </rPh>
    <phoneticPr fontId="1"/>
  </si>
  <si>
    <t>【選手情報】</t>
    <rPh sb="1" eb="3">
      <t>センシュ</t>
    </rPh>
    <rPh sb="3" eb="5">
      <t>ジョウホウ</t>
    </rPh>
    <phoneticPr fontId="1"/>
  </si>
  <si>
    <t>★参加申込書作成方法</t>
    <rPh sb="1" eb="3">
      <t>サンカ</t>
    </rPh>
    <rPh sb="3" eb="5">
      <t>モウシコミ</t>
    </rPh>
    <rPh sb="5" eb="6">
      <t>ショ</t>
    </rPh>
    <rPh sb="6" eb="8">
      <t>サクセイ</t>
    </rPh>
    <rPh sb="8" eb="10">
      <t>ホウホウ</t>
    </rPh>
    <phoneticPr fontId="1"/>
  </si>
  <si>
    <t>１　記載責任者等欄を記入する</t>
    <rPh sb="2" eb="4">
      <t>キサイ</t>
    </rPh>
    <rPh sb="4" eb="7">
      <t>セキニンシャ</t>
    </rPh>
    <rPh sb="7" eb="8">
      <t>トウ</t>
    </rPh>
    <rPh sb="8" eb="9">
      <t>ラン</t>
    </rPh>
    <rPh sb="10" eb="12">
      <t>キニュウ</t>
    </rPh>
    <phoneticPr fontId="1"/>
  </si>
  <si>
    <t>２　選手情報欄を例に習って記入する</t>
    <rPh sb="2" eb="4">
      <t>センシュ</t>
    </rPh>
    <rPh sb="4" eb="6">
      <t>ジョウホウ</t>
    </rPh>
    <rPh sb="6" eb="7">
      <t>ラン</t>
    </rPh>
    <rPh sb="8" eb="9">
      <t>レイ</t>
    </rPh>
    <rPh sb="10" eb="11">
      <t>ナラ</t>
    </rPh>
    <rPh sb="13" eb="15">
      <t>キニュウ</t>
    </rPh>
    <phoneticPr fontId="1"/>
  </si>
  <si>
    <t>３　「参加申込書1-15」シートの左上、宛先欄を選択する</t>
    <rPh sb="3" eb="5">
      <t>サンカ</t>
    </rPh>
    <rPh sb="5" eb="7">
      <t>モウシコミ</t>
    </rPh>
    <rPh sb="7" eb="8">
      <t>ショ</t>
    </rPh>
    <rPh sb="17" eb="18">
      <t>ヒダリ</t>
    </rPh>
    <rPh sb="18" eb="19">
      <t>ウエ</t>
    </rPh>
    <rPh sb="20" eb="22">
      <t>アテサキ</t>
    </rPh>
    <rPh sb="22" eb="23">
      <t>ラン</t>
    </rPh>
    <rPh sb="24" eb="26">
      <t>センタク</t>
    </rPh>
    <phoneticPr fontId="1"/>
  </si>
  <si>
    <t>５　以下３を繰り返す</t>
    <rPh sb="2" eb="4">
      <t>イカ</t>
    </rPh>
    <rPh sb="6" eb="7">
      <t>ク</t>
    </rPh>
    <rPh sb="8" eb="9">
      <t>カエ</t>
    </rPh>
    <phoneticPr fontId="1"/>
  </si>
  <si>
    <t>４　必要な参加申込シートを印刷する</t>
    <rPh sb="2" eb="4">
      <t>ヒツヨウ</t>
    </rPh>
    <rPh sb="5" eb="7">
      <t>サンカ</t>
    </rPh>
    <rPh sb="7" eb="9">
      <t>モウシコミ</t>
    </rPh>
    <rPh sb="13" eb="15">
      <t>インサツ</t>
    </rPh>
    <phoneticPr fontId="1"/>
  </si>
  <si>
    <t>都道府県高等学校体育連盟ウエイトリフティング専門部　宛</t>
    <rPh sb="0" eb="4">
      <t>トドウフケン</t>
    </rPh>
    <rPh sb="4" eb="6">
      <t>コウトウ</t>
    </rPh>
    <rPh sb="6" eb="8">
      <t>ガッコウ</t>
    </rPh>
    <rPh sb="8" eb="10">
      <t>タイイク</t>
    </rPh>
    <rPh sb="10" eb="12">
      <t>レンメイ</t>
    </rPh>
    <rPh sb="22" eb="24">
      <t>センモン</t>
    </rPh>
    <rPh sb="24" eb="25">
      <t>ブ</t>
    </rPh>
    <rPh sb="26" eb="27">
      <t>アテ</t>
    </rPh>
    <phoneticPr fontId="1"/>
  </si>
  <si>
    <t>各高等学校　控</t>
    <rPh sb="0" eb="1">
      <t>カク</t>
    </rPh>
    <rPh sb="1" eb="3">
      <t>コウトウ</t>
    </rPh>
    <rPh sb="3" eb="5">
      <t>ガッコウ</t>
    </rPh>
    <rPh sb="6" eb="7">
      <t>ヒカ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</si>
  <si>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</si>
  <si>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</si>
  <si>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申込者控</t>
    <rPh sb="0" eb="2">
      <t>モウシコミ</t>
    </rPh>
    <rPh sb="2" eb="3">
      <t>シャ</t>
    </rPh>
    <rPh sb="3" eb="4">
      <t>ヒカ</t>
    </rPh>
    <phoneticPr fontId="1"/>
  </si>
  <si>
    <t>××中学校</t>
    <rPh sb="2" eb="5">
      <t>チュウガッコウ</t>
    </rPh>
    <phoneticPr fontId="1"/>
  </si>
  <si>
    <t>京都　太郎</t>
    <rPh sb="0" eb="2">
      <t>キョウト</t>
    </rPh>
    <rPh sb="3" eb="5">
      <t>タロウ</t>
    </rPh>
    <phoneticPr fontId="1"/>
  </si>
  <si>
    <t>きょうと　たろう</t>
    <phoneticPr fontId="1"/>
  </si>
  <si>
    <t>日本協会　宛</t>
    <rPh sb="0" eb="2">
      <t>ニホン</t>
    </rPh>
    <rPh sb="2" eb="4">
      <t>キョウカイ</t>
    </rPh>
    <rPh sb="5" eb="6">
      <t>アテ</t>
    </rPh>
    <phoneticPr fontId="1"/>
  </si>
  <si>
    <t>様式1</t>
    <rPh sb="0" eb="2">
      <t>ヨウシキ</t>
    </rPh>
    <phoneticPr fontId="1"/>
  </si>
  <si>
    <t>全国中学生通信記録会実行委員会　宛</t>
    <rPh sb="0" eb="2">
      <t>ゼンコク</t>
    </rPh>
    <rPh sb="2" eb="5">
      <t>チュウガクセイ</t>
    </rPh>
    <rPh sb="5" eb="7">
      <t>ツウシン</t>
    </rPh>
    <rPh sb="7" eb="9">
      <t>キロク</t>
    </rPh>
    <rPh sb="9" eb="10">
      <t>カイ</t>
    </rPh>
    <rPh sb="10" eb="12">
      <t>ジッコウ</t>
    </rPh>
    <rPh sb="12" eb="15">
      <t>イインカイ</t>
    </rPh>
    <rPh sb="16" eb="17">
      <t>アテ</t>
    </rPh>
    <phoneticPr fontId="1"/>
  </si>
  <si>
    <t>保護者の同意</t>
    <rPh sb="0" eb="3">
      <t>ホゴシャ</t>
    </rPh>
    <rPh sb="4" eb="6">
      <t>ドウイ</t>
    </rPh>
    <phoneticPr fontId="1"/>
  </si>
  <si>
    <t>ウエイトリフティング協会　会長</t>
    <rPh sb="10" eb="12">
      <t>キョウカイ</t>
    </rPh>
    <rPh sb="13" eb="15">
      <t>カイチョウ</t>
    </rPh>
    <phoneticPr fontId="7"/>
  </si>
  <si>
    <t>上記のとおり、標記記録会に出場する</t>
    <rPh sb="0" eb="2">
      <t>ジョウキ</t>
    </rPh>
    <rPh sb="7" eb="9">
      <t>ヒョウキ</t>
    </rPh>
    <rPh sb="9" eb="11">
      <t>キロク</t>
    </rPh>
    <rPh sb="11" eb="12">
      <t>カイ</t>
    </rPh>
    <rPh sb="13" eb="15">
      <t>シュツジョウ</t>
    </rPh>
    <phoneticPr fontId="7"/>
  </si>
  <si>
    <r>
      <t>令和２年度</t>
    </r>
    <r>
      <rPr>
        <sz val="11"/>
        <rFont val="游ゴシック"/>
        <family val="3"/>
        <charset val="128"/>
        <scheme val="minor"/>
      </rPr>
      <t>全国</t>
    </r>
    <r>
      <rPr>
        <sz val="11"/>
        <color theme="1"/>
        <rFont val="游ゴシック"/>
        <family val="2"/>
        <charset val="128"/>
        <scheme val="minor"/>
      </rPr>
      <t>中学生ウエイトリフティング競技通信記録会</t>
    </r>
    <rPh sb="4" eb="5">
      <t>ド</t>
    </rPh>
    <rPh sb="5" eb="7">
      <t>ゼンコク</t>
    </rPh>
    <phoneticPr fontId="1"/>
  </si>
  <si>
    <t>××大会</t>
    <rPh sb="2" eb="4">
      <t>タイカイ</t>
    </rPh>
    <phoneticPr fontId="1"/>
  </si>
  <si>
    <t>〒</t>
    <phoneticPr fontId="1"/>
  </si>
  <si>
    <t>住所</t>
    <rPh sb="0" eb="2">
      <t>ジュウショ</t>
    </rPh>
    <phoneticPr fontId="1"/>
  </si>
  <si>
    <t>協会名</t>
    <rPh sb="0" eb="2">
      <t>キョウカイ</t>
    </rPh>
    <rPh sb="2" eb="3">
      <t>メイ</t>
    </rPh>
    <phoneticPr fontId="7"/>
  </si>
  <si>
    <t>所在地</t>
    <rPh sb="0" eb="3">
      <t>ショザイチ</t>
    </rPh>
    <phoneticPr fontId="14"/>
  </si>
  <si>
    <t>◇　３部作成し、①日本ウエイトリフティング協会宛、②は京都実行委員会宛、にそれぞれ送付し、③は各県都道府協会控えとする。</t>
    <rPh sb="3" eb="4">
      <t>ブ</t>
    </rPh>
    <rPh sb="4" eb="6">
      <t>サクセイ</t>
    </rPh>
    <rPh sb="9" eb="11">
      <t>ニホン</t>
    </rPh>
    <rPh sb="21" eb="23">
      <t>キョウカイ</t>
    </rPh>
    <rPh sb="23" eb="24">
      <t>アテ</t>
    </rPh>
    <rPh sb="27" eb="29">
      <t>キョウト</t>
    </rPh>
    <rPh sb="29" eb="31">
      <t>ジッコウ</t>
    </rPh>
    <rPh sb="31" eb="34">
      <t>イインカイ</t>
    </rPh>
    <rPh sb="34" eb="35">
      <t>アテ</t>
    </rPh>
    <rPh sb="41" eb="43">
      <t>ソウフ</t>
    </rPh>
    <rPh sb="47" eb="49">
      <t>カクケン</t>
    </rPh>
    <rPh sb="50" eb="52">
      <t>ドウフ</t>
    </rPh>
    <rPh sb="52" eb="54">
      <t>キョウカイ</t>
    </rPh>
    <rPh sb="54" eb="55">
      <t>ヒカ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</si>
</sst>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&lt;&gt;0]General"/>
  </numFmts>
  <fonts count="3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indexed="81"/>
      <name val="MS P 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明朝"/>
      <family val="1"/>
      <charset val="128"/>
    </font>
    <font>
      <sz val="18"/>
      <name val="ＭＳ Ｐゴシック"/>
      <family val="3"/>
      <charset val="128"/>
    </font>
    <font>
      <sz val="11"/>
      <color indexed="18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indexed="18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color indexed="18"/>
      <name val="HG丸ｺﾞｼｯｸM-PRO"/>
      <family val="3"/>
      <charset val="128"/>
    </font>
    <font>
      <sz val="12"/>
      <color indexed="18"/>
      <name val="HG丸ｺﾞｼｯｸM-PRO"/>
      <family val="3"/>
      <charset val="128"/>
    </font>
    <font>
      <sz val="11"/>
      <color indexed="18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color indexed="18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color indexed="18"/>
      <name val="ＭＳ Ｐゴシック"/>
      <family val="3"/>
      <charset val="128"/>
    </font>
    <font>
      <sz val="10"/>
      <color indexed="18"/>
      <name val="ＭＳ Ｐゴシック"/>
      <family val="3"/>
      <charset val="128"/>
    </font>
    <font>
      <sz val="8"/>
      <name val="HG丸ｺﾞｼｯｸM-PRO"/>
      <family val="3"/>
      <charset val="128"/>
    </font>
    <font>
      <sz val="12"/>
      <name val="ＭＳ Ｐ明朝"/>
      <family val="1"/>
      <charset val="128"/>
    </font>
    <font>
      <sz val="12"/>
      <color indexed="18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1"/>
      <color indexed="9"/>
      <name val="ＭＳ Ｐゴシック"/>
      <family val="3"/>
      <charset val="128"/>
    </font>
    <font>
      <sz val="24"/>
      <name val="ＭＳ Ｐゴシック"/>
      <family val="3"/>
      <charset val="128"/>
    </font>
    <font>
      <sz val="18"/>
      <color indexed="18"/>
      <name val="ＭＳ Ｐ明朝"/>
      <family val="1"/>
      <charset val="128"/>
    </font>
    <font>
      <sz val="11"/>
      <color theme="5" tint="0.59999389629810485"/>
      <name val="游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0" xfId="1" applyFont="1" applyFill="1" applyBorder="1" applyAlignment="1" applyProtection="1">
      <alignment vertical="center"/>
    </xf>
    <xf numFmtId="0" fontId="17" fillId="0" borderId="33" xfId="1" applyFont="1" applyFill="1" applyBorder="1" applyAlignment="1" applyProtection="1">
      <alignment vertical="center"/>
    </xf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ill="1" applyProtection="1">
      <alignment vertical="center"/>
    </xf>
    <xf numFmtId="0" fontId="5" fillId="0" borderId="0" xfId="1" applyFont="1" applyFill="1" applyProtection="1">
      <alignment vertical="center"/>
    </xf>
    <xf numFmtId="0" fontId="5" fillId="0" borderId="0" xfId="1" applyFont="1" applyFill="1" applyAlignment="1" applyProtection="1">
      <alignment horizontal="center" vertical="center"/>
    </xf>
    <xf numFmtId="0" fontId="5" fillId="0" borderId="0" xfId="1" applyFill="1" applyAlignment="1" applyProtection="1">
      <alignment horizontal="center" vertical="center"/>
    </xf>
    <xf numFmtId="0" fontId="5" fillId="0" borderId="0" xfId="1" applyFill="1" applyAlignment="1" applyProtection="1">
      <alignment vertical="center"/>
    </xf>
    <xf numFmtId="0" fontId="10" fillId="0" borderId="0" xfId="1" applyFont="1" applyFill="1" applyBorder="1" applyAlignment="1" applyProtection="1">
      <alignment vertical="center"/>
    </xf>
    <xf numFmtId="0" fontId="5" fillId="0" borderId="0" xfId="1" applyFill="1" applyBorder="1" applyProtection="1">
      <alignment vertical="center"/>
    </xf>
    <xf numFmtId="0" fontId="12" fillId="0" borderId="0" xfId="1" applyFont="1" applyFill="1" applyAlignment="1" applyProtection="1">
      <alignment horizontal="right" vertical="center"/>
    </xf>
    <xf numFmtId="0" fontId="18" fillId="0" borderId="6" xfId="1" applyFont="1" applyFill="1" applyBorder="1" applyAlignment="1" applyProtection="1">
      <alignment vertical="center" shrinkToFit="1"/>
    </xf>
    <xf numFmtId="0" fontId="18" fillId="0" borderId="7" xfId="1" applyFont="1" applyFill="1" applyBorder="1" applyAlignment="1" applyProtection="1">
      <alignment vertical="center" shrinkToFit="1"/>
    </xf>
    <xf numFmtId="0" fontId="18" fillId="0" borderId="0" xfId="1" applyFont="1" applyFill="1" applyBorder="1" applyAlignment="1" applyProtection="1">
      <alignment vertical="center" shrinkToFit="1"/>
    </xf>
    <xf numFmtId="0" fontId="18" fillId="0" borderId="4" xfId="1" applyFont="1" applyFill="1" applyBorder="1" applyAlignment="1" applyProtection="1">
      <alignment vertical="center" shrinkToFit="1"/>
    </xf>
    <xf numFmtId="0" fontId="5" fillId="0" borderId="0" xfId="1" applyFont="1" applyFill="1" applyAlignment="1" applyProtection="1">
      <alignment vertical="center" shrinkToFit="1"/>
    </xf>
    <xf numFmtId="0" fontId="5" fillId="0" borderId="9" xfId="1" applyFill="1" applyBorder="1" applyProtection="1">
      <alignment vertical="center"/>
    </xf>
    <xf numFmtId="0" fontId="5" fillId="0" borderId="6" xfId="1" applyFill="1" applyBorder="1" applyProtection="1">
      <alignment vertical="center"/>
    </xf>
    <xf numFmtId="0" fontId="26" fillId="0" borderId="0" xfId="1" applyFont="1" applyFill="1" applyBorder="1" applyAlignment="1" applyProtection="1">
      <alignment horizontal="right"/>
    </xf>
    <xf numFmtId="0" fontId="26" fillId="0" borderId="0" xfId="1" applyFont="1" applyFill="1" applyBorder="1" applyAlignment="1" applyProtection="1">
      <alignment horizontal="center"/>
    </xf>
    <xf numFmtId="0" fontId="26" fillId="0" borderId="0" xfId="1" applyFont="1" applyFill="1" applyBorder="1" applyAlignment="1" applyProtection="1">
      <alignment horizontal="left"/>
    </xf>
    <xf numFmtId="0" fontId="5" fillId="0" borderId="0" xfId="1" applyFill="1" applyAlignment="1" applyProtection="1"/>
    <xf numFmtId="0" fontId="27" fillId="0" borderId="9" xfId="1" applyFont="1" applyFill="1" applyBorder="1" applyAlignment="1" applyProtection="1">
      <alignment horizontal="center" vertical="center"/>
    </xf>
    <xf numFmtId="0" fontId="26" fillId="0" borderId="0" xfId="1" applyFont="1" applyFill="1" applyAlignment="1" applyProtection="1">
      <alignment vertical="center"/>
    </xf>
    <xf numFmtId="0" fontId="5" fillId="0" borderId="0" xfId="1" applyFill="1" applyAlignment="1" applyProtection="1">
      <alignment horizontal="center"/>
    </xf>
    <xf numFmtId="0" fontId="26" fillId="0" borderId="0" xfId="1" applyFont="1" applyFill="1" applyProtection="1">
      <alignment vertical="center"/>
    </xf>
    <xf numFmtId="0" fontId="14" fillId="0" borderId="0" xfId="1" applyFont="1" applyFill="1" applyProtection="1">
      <alignment vertical="center"/>
    </xf>
    <xf numFmtId="0" fontId="5" fillId="0" borderId="0" xfId="1" applyFill="1" applyAlignment="1" applyProtection="1">
      <alignment horizontal="distributed" vertical="center" indent="2"/>
    </xf>
    <xf numFmtId="0" fontId="9" fillId="0" borderId="0" xfId="1" applyFont="1" applyFill="1" applyProtection="1">
      <alignment vertical="center"/>
    </xf>
    <xf numFmtId="0" fontId="28" fillId="0" borderId="0" xfId="1" applyFont="1" applyFill="1" applyProtection="1">
      <alignment vertical="center"/>
    </xf>
    <xf numFmtId="0" fontId="8" fillId="0" borderId="0" xfId="1" applyFont="1" applyFill="1" applyAlignment="1" applyProtection="1">
      <alignment horizontal="center" vertical="center"/>
    </xf>
    <xf numFmtId="0" fontId="29" fillId="0" borderId="0" xfId="1" applyFont="1" applyFill="1" applyProtection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0" borderId="0" xfId="1" applyFont="1" applyFill="1" applyAlignment="1" applyProtection="1">
      <alignment horizontal="center" vertical="center"/>
    </xf>
    <xf numFmtId="0" fontId="5" fillId="0" borderId="0" xfId="1" applyFill="1" applyAlignment="1" applyProtection="1">
      <alignment horizontal="center" vertical="center"/>
    </xf>
    <xf numFmtId="0" fontId="30" fillId="0" borderId="0" xfId="1" applyFont="1" applyFill="1" applyAlignment="1" applyProtection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0" fillId="0" borderId="0" xfId="1" applyFont="1" applyFill="1" applyAlignment="1" applyProtection="1">
      <alignment vertical="center"/>
    </xf>
    <xf numFmtId="0" fontId="33" fillId="0" borderId="0" xfId="1" applyFont="1" applyFill="1" applyProtection="1">
      <alignment vertical="center"/>
    </xf>
    <xf numFmtId="0" fontId="34" fillId="2" borderId="1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/>
    </xf>
    <xf numFmtId="0" fontId="30" fillId="0" borderId="0" xfId="1" applyFont="1" applyFill="1" applyAlignment="1" applyProtection="1">
      <alignment horizontal="center" vertical="center"/>
    </xf>
    <xf numFmtId="0" fontId="6" fillId="0" borderId="5" xfId="1" applyFont="1" applyFill="1" applyBorder="1" applyAlignment="1" applyProtection="1">
      <alignment horizontal="center" vertical="center"/>
    </xf>
    <xf numFmtId="0" fontId="6" fillId="0" borderId="6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center" vertical="center"/>
    </xf>
    <xf numFmtId="0" fontId="6" fillId="0" borderId="11" xfId="1" applyFont="1" applyFill="1" applyBorder="1" applyAlignment="1" applyProtection="1">
      <alignment horizontal="center" vertical="center"/>
    </xf>
    <xf numFmtId="0" fontId="6" fillId="0" borderId="0" xfId="1" applyFont="1" applyFill="1" applyBorder="1" applyAlignment="1" applyProtection="1">
      <alignment horizontal="center" vertical="center"/>
    </xf>
    <xf numFmtId="0" fontId="6" fillId="0" borderId="4" xfId="1" applyFont="1" applyFill="1" applyBorder="1" applyAlignment="1" applyProtection="1">
      <alignment horizontal="center" vertical="center"/>
    </xf>
    <xf numFmtId="0" fontId="6" fillId="0" borderId="8" xfId="1" applyFont="1" applyFill="1" applyBorder="1" applyAlignment="1" applyProtection="1">
      <alignment horizontal="center" vertical="center"/>
    </xf>
    <xf numFmtId="0" fontId="6" fillId="0" borderId="9" xfId="1" applyFont="1" applyFill="1" applyBorder="1" applyAlignment="1" applyProtection="1">
      <alignment horizontal="center" vertical="center"/>
    </xf>
    <xf numFmtId="0" fontId="6" fillId="0" borderId="10" xfId="1" applyFont="1" applyFill="1" applyBorder="1" applyAlignment="1" applyProtection="1">
      <alignment horizontal="center" vertical="center"/>
    </xf>
    <xf numFmtId="0" fontId="9" fillId="0" borderId="0" xfId="1" applyFont="1" applyFill="1" applyBorder="1" applyAlignment="1" applyProtection="1">
      <alignment horizontal="left" vertical="center" wrapText="1"/>
    </xf>
    <xf numFmtId="0" fontId="11" fillId="0" borderId="0" xfId="1" applyNumberFormat="1" applyFont="1" applyFill="1" applyBorder="1" applyAlignment="1" applyProtection="1">
      <alignment horizontal="center" vertical="center"/>
    </xf>
    <xf numFmtId="0" fontId="5" fillId="0" borderId="0" xfId="1" applyFill="1" applyBorder="1" applyAlignment="1" applyProtection="1">
      <alignment horizontal="center" vertical="center"/>
    </xf>
    <xf numFmtId="0" fontId="12" fillId="0" borderId="0" xfId="1" applyFont="1" applyFill="1" applyAlignment="1" applyProtection="1">
      <alignment horizontal="right" vertical="center"/>
    </xf>
    <xf numFmtId="0" fontId="5" fillId="0" borderId="0" xfId="1" applyFont="1" applyFill="1" applyAlignment="1" applyProtection="1">
      <alignment horizontal="center" vertical="center"/>
    </xf>
    <xf numFmtId="0" fontId="12" fillId="0" borderId="0" xfId="1" applyFont="1" applyFill="1" applyAlignment="1" applyProtection="1">
      <alignment horizontal="center" vertical="center"/>
    </xf>
    <xf numFmtId="0" fontId="11" fillId="0" borderId="0" xfId="1" applyFont="1" applyFill="1" applyBorder="1" applyAlignment="1" applyProtection="1">
      <alignment horizontal="center" vertical="center"/>
    </xf>
    <xf numFmtId="0" fontId="13" fillId="0" borderId="5" xfId="1" applyFont="1" applyFill="1" applyBorder="1" applyAlignment="1" applyProtection="1">
      <alignment horizontal="center" vertical="center" shrinkToFit="1"/>
      <protection locked="0"/>
    </xf>
    <xf numFmtId="0" fontId="13" fillId="0" borderId="6" xfId="1" applyFont="1" applyFill="1" applyBorder="1" applyAlignment="1" applyProtection="1">
      <alignment horizontal="center" vertical="center" shrinkToFit="1"/>
      <protection locked="0"/>
    </xf>
    <xf numFmtId="0" fontId="13" fillId="0" borderId="7" xfId="1" applyFont="1" applyFill="1" applyBorder="1" applyAlignment="1" applyProtection="1">
      <alignment horizontal="center" vertical="center" shrinkToFit="1"/>
      <protection locked="0"/>
    </xf>
    <xf numFmtId="0" fontId="13" fillId="0" borderId="11" xfId="1" applyFont="1" applyFill="1" applyBorder="1" applyAlignment="1" applyProtection="1">
      <alignment horizontal="center" vertical="center" shrinkToFit="1"/>
      <protection locked="0"/>
    </xf>
    <xf numFmtId="0" fontId="13" fillId="0" borderId="0" xfId="1" applyFont="1" applyFill="1" applyBorder="1" applyAlignment="1" applyProtection="1">
      <alignment horizontal="center" vertical="center" shrinkToFit="1"/>
      <protection locked="0"/>
    </xf>
    <xf numFmtId="0" fontId="13" fillId="0" borderId="4" xfId="1" applyFont="1" applyFill="1" applyBorder="1" applyAlignment="1" applyProtection="1">
      <alignment horizontal="center" vertical="center" shrinkToFit="1"/>
      <protection locked="0"/>
    </xf>
    <xf numFmtId="0" fontId="13" fillId="0" borderId="8" xfId="1" applyFont="1" applyFill="1" applyBorder="1" applyAlignment="1" applyProtection="1">
      <alignment horizontal="center" vertical="center" shrinkToFit="1"/>
      <protection locked="0"/>
    </xf>
    <xf numFmtId="0" fontId="13" fillId="0" borderId="9" xfId="1" applyFont="1" applyFill="1" applyBorder="1" applyAlignment="1" applyProtection="1">
      <alignment horizontal="center" vertical="center" shrinkToFit="1"/>
      <protection locked="0"/>
    </xf>
    <xf numFmtId="0" fontId="13" fillId="0" borderId="10" xfId="1" applyFont="1" applyFill="1" applyBorder="1" applyAlignment="1" applyProtection="1">
      <alignment horizontal="center" vertical="center" shrinkToFit="1"/>
      <protection locked="0"/>
    </xf>
    <xf numFmtId="0" fontId="20" fillId="0" borderId="6" xfId="1" quotePrefix="1" applyFont="1" applyFill="1" applyBorder="1" applyAlignment="1" applyProtection="1">
      <alignment horizontal="center" vertical="center" shrinkToFit="1"/>
    </xf>
    <xf numFmtId="0" fontId="20" fillId="0" borderId="6" xfId="1" applyFont="1" applyFill="1" applyBorder="1" applyAlignment="1" applyProtection="1">
      <alignment horizontal="center" vertical="center" shrinkToFit="1"/>
    </xf>
    <xf numFmtId="0" fontId="20" fillId="0" borderId="0" xfId="1" applyFont="1" applyFill="1" applyBorder="1" applyAlignment="1" applyProtection="1">
      <alignment horizontal="center" vertical="center" shrinkToFit="1"/>
    </xf>
    <xf numFmtId="49" fontId="19" fillId="0" borderId="6" xfId="1" applyNumberFormat="1" applyFont="1" applyFill="1" applyBorder="1" applyAlignment="1" applyProtection="1">
      <alignment horizontal="left" vertical="center" shrinkToFit="1"/>
    </xf>
    <xf numFmtId="49" fontId="19" fillId="0" borderId="0" xfId="1" applyNumberFormat="1" applyFont="1" applyFill="1" applyBorder="1" applyAlignment="1" applyProtection="1">
      <alignment horizontal="left" vertical="center" shrinkToFit="1"/>
    </xf>
    <xf numFmtId="0" fontId="17" fillId="0" borderId="11" xfId="1" applyFont="1" applyFill="1" applyBorder="1" applyAlignment="1" applyProtection="1">
      <alignment horizontal="left" vertical="center" shrinkToFit="1"/>
    </xf>
    <xf numFmtId="0" fontId="17" fillId="0" borderId="0" xfId="1" applyFont="1" applyFill="1" applyBorder="1" applyAlignment="1" applyProtection="1">
      <alignment horizontal="left" vertical="center" shrinkToFit="1"/>
    </xf>
    <xf numFmtId="0" fontId="17" fillId="0" borderId="4" xfId="1" applyFont="1" applyFill="1" applyBorder="1" applyAlignment="1" applyProtection="1">
      <alignment horizontal="left" vertical="center" shrinkToFit="1"/>
    </xf>
    <xf numFmtId="0" fontId="17" fillId="0" borderId="8" xfId="1" applyFont="1" applyFill="1" applyBorder="1" applyAlignment="1" applyProtection="1">
      <alignment horizontal="left" vertical="center" shrinkToFit="1"/>
    </xf>
    <xf numFmtId="0" fontId="17" fillId="0" borderId="9" xfId="1" applyFont="1" applyFill="1" applyBorder="1" applyAlignment="1" applyProtection="1">
      <alignment horizontal="left" vertical="center" shrinkToFit="1"/>
    </xf>
    <xf numFmtId="0" fontId="17" fillId="0" borderId="10" xfId="1" applyFont="1" applyFill="1" applyBorder="1" applyAlignment="1" applyProtection="1">
      <alignment horizontal="left" vertical="center" shrinkToFit="1"/>
    </xf>
    <xf numFmtId="0" fontId="5" fillId="0" borderId="2" xfId="1" applyFill="1" applyBorder="1" applyAlignment="1" applyProtection="1">
      <alignment horizontal="center" vertical="center"/>
    </xf>
    <xf numFmtId="0" fontId="5" fillId="0" borderId="3" xfId="1" applyFill="1" applyBorder="1" applyAlignment="1" applyProtection="1">
      <alignment horizontal="center" vertical="center"/>
    </xf>
    <xf numFmtId="0" fontId="5" fillId="0" borderId="5" xfId="1" applyFill="1" applyBorder="1" applyAlignment="1" applyProtection="1">
      <alignment horizontal="center" vertical="center"/>
    </xf>
    <xf numFmtId="0" fontId="5" fillId="0" borderId="6" xfId="1" applyFill="1" applyBorder="1" applyAlignment="1" applyProtection="1">
      <alignment horizontal="center" vertical="center"/>
    </xf>
    <xf numFmtId="0" fontId="5" fillId="0" borderId="7" xfId="1" applyFill="1" applyBorder="1" applyAlignment="1" applyProtection="1">
      <alignment horizontal="center" vertical="center"/>
    </xf>
    <xf numFmtId="0" fontId="5" fillId="0" borderId="8" xfId="1" applyFill="1" applyBorder="1" applyAlignment="1" applyProtection="1">
      <alignment horizontal="center" vertical="center"/>
    </xf>
    <xf numFmtId="0" fontId="5" fillId="0" borderId="9" xfId="1" applyFill="1" applyBorder="1" applyAlignment="1" applyProtection="1">
      <alignment horizontal="center" vertical="center"/>
    </xf>
    <xf numFmtId="0" fontId="5" fillId="0" borderId="10" xfId="1" applyFill="1" applyBorder="1" applyAlignment="1" applyProtection="1">
      <alignment horizontal="center" vertical="center"/>
    </xf>
    <xf numFmtId="0" fontId="5" fillId="0" borderId="1" xfId="1" applyFill="1" applyBorder="1" applyAlignment="1" applyProtection="1">
      <alignment horizontal="center" vertical="center"/>
    </xf>
    <xf numFmtId="0" fontId="15" fillId="0" borderId="5" xfId="1" applyFont="1" applyFill="1" applyBorder="1" applyAlignment="1" applyProtection="1">
      <alignment horizontal="center" vertical="center"/>
    </xf>
    <xf numFmtId="0" fontId="15" fillId="0" borderId="6" xfId="1" applyFont="1" applyFill="1" applyBorder="1" applyAlignment="1" applyProtection="1">
      <alignment horizontal="center" vertical="center"/>
    </xf>
    <xf numFmtId="0" fontId="15" fillId="0" borderId="11" xfId="1" applyFont="1" applyFill="1" applyBorder="1" applyAlignment="1" applyProtection="1">
      <alignment horizontal="center" vertical="center"/>
    </xf>
    <xf numFmtId="0" fontId="15" fillId="0" borderId="0" xfId="1" applyFont="1" applyFill="1" applyBorder="1" applyAlignment="1" applyProtection="1">
      <alignment horizontal="center" vertical="center"/>
    </xf>
    <xf numFmtId="0" fontId="15" fillId="0" borderId="8" xfId="1" applyFont="1" applyFill="1" applyBorder="1" applyAlignment="1" applyProtection="1">
      <alignment horizontal="center" vertical="center"/>
    </xf>
    <xf numFmtId="0" fontId="15" fillId="0" borderId="9" xfId="1" applyFont="1" applyFill="1" applyBorder="1" applyAlignment="1" applyProtection="1">
      <alignment horizontal="center" vertical="center"/>
    </xf>
    <xf numFmtId="0" fontId="16" fillId="0" borderId="5" xfId="1" applyFont="1" applyFill="1" applyBorder="1" applyAlignment="1" applyProtection="1">
      <alignment horizontal="center" vertical="center" shrinkToFit="1"/>
    </xf>
    <xf numFmtId="0" fontId="16" fillId="0" borderId="6" xfId="1" applyFont="1" applyFill="1" applyBorder="1" applyAlignment="1" applyProtection="1">
      <alignment horizontal="center" vertical="center" shrinkToFit="1"/>
    </xf>
    <xf numFmtId="0" fontId="16" fillId="0" borderId="7" xfId="1" applyFont="1" applyFill="1" applyBorder="1" applyAlignment="1" applyProtection="1">
      <alignment horizontal="center" vertical="center" shrinkToFit="1"/>
    </xf>
    <xf numFmtId="0" fontId="16" fillId="0" borderId="11" xfId="1" applyFont="1" applyFill="1" applyBorder="1" applyAlignment="1" applyProtection="1">
      <alignment horizontal="center" vertical="center" shrinkToFit="1"/>
    </xf>
    <xf numFmtId="0" fontId="16" fillId="0" borderId="0" xfId="1" applyFont="1" applyFill="1" applyBorder="1" applyAlignment="1" applyProtection="1">
      <alignment horizontal="center" vertical="center" shrinkToFit="1"/>
    </xf>
    <xf numFmtId="0" fontId="16" fillId="0" borderId="4" xfId="1" applyFont="1" applyFill="1" applyBorder="1" applyAlignment="1" applyProtection="1">
      <alignment horizontal="center" vertical="center" shrinkToFit="1"/>
    </xf>
    <xf numFmtId="0" fontId="16" fillId="0" borderId="8" xfId="1" applyFont="1" applyFill="1" applyBorder="1" applyAlignment="1" applyProtection="1">
      <alignment horizontal="center" vertical="center" shrinkToFit="1"/>
    </xf>
    <xf numFmtId="0" fontId="16" fillId="0" borderId="9" xfId="1" applyFont="1" applyFill="1" applyBorder="1" applyAlignment="1" applyProtection="1">
      <alignment horizontal="center" vertical="center" shrinkToFit="1"/>
    </xf>
    <xf numFmtId="0" fontId="16" fillId="0" borderId="10" xfId="1" applyFont="1" applyFill="1" applyBorder="1" applyAlignment="1" applyProtection="1">
      <alignment horizontal="center" vertical="center" shrinkToFit="1"/>
    </xf>
    <xf numFmtId="0" fontId="17" fillId="0" borderId="5" xfId="1" applyFont="1" applyFill="1" applyBorder="1" applyAlignment="1" applyProtection="1">
      <alignment horizontal="center" vertical="center" shrinkToFit="1"/>
    </xf>
    <xf numFmtId="0" fontId="17" fillId="0" borderId="6" xfId="1" applyFont="1" applyFill="1" applyBorder="1" applyAlignment="1" applyProtection="1">
      <alignment horizontal="center" vertical="center" shrinkToFit="1"/>
    </xf>
    <xf numFmtId="0" fontId="17" fillId="0" borderId="7" xfId="1" applyFont="1" applyFill="1" applyBorder="1" applyAlignment="1" applyProtection="1">
      <alignment horizontal="center" vertical="center" shrinkToFit="1"/>
    </xf>
    <xf numFmtId="0" fontId="17" fillId="0" borderId="11" xfId="1" applyFont="1" applyFill="1" applyBorder="1" applyAlignment="1" applyProtection="1">
      <alignment horizontal="center" vertical="center" shrinkToFit="1"/>
    </xf>
    <xf numFmtId="0" fontId="17" fillId="0" borderId="0" xfId="1" applyFont="1" applyFill="1" applyBorder="1" applyAlignment="1" applyProtection="1">
      <alignment horizontal="center" vertical="center" shrinkToFit="1"/>
    </xf>
    <xf numFmtId="0" fontId="17" fillId="0" borderId="4" xfId="1" applyFont="1" applyFill="1" applyBorder="1" applyAlignment="1" applyProtection="1">
      <alignment horizontal="center" vertical="center" shrinkToFit="1"/>
    </xf>
    <xf numFmtId="0" fontId="17" fillId="0" borderId="8" xfId="1" applyFont="1" applyFill="1" applyBorder="1" applyAlignment="1" applyProtection="1">
      <alignment horizontal="center" vertical="center" shrinkToFit="1"/>
    </xf>
    <xf numFmtId="0" fontId="17" fillId="0" borderId="9" xfId="1" applyFont="1" applyFill="1" applyBorder="1" applyAlignment="1" applyProtection="1">
      <alignment horizontal="center" vertical="center" shrinkToFit="1"/>
    </xf>
    <xf numFmtId="0" fontId="17" fillId="0" borderId="10" xfId="1" applyFont="1" applyFill="1" applyBorder="1" applyAlignment="1" applyProtection="1">
      <alignment horizontal="center" vertical="center" shrinkToFit="1"/>
    </xf>
    <xf numFmtId="0" fontId="18" fillId="0" borderId="5" xfId="1" applyFont="1" applyFill="1" applyBorder="1" applyAlignment="1" applyProtection="1">
      <alignment horizontal="center" vertical="center" shrinkToFit="1"/>
    </xf>
    <xf numFmtId="0" fontId="18" fillId="0" borderId="11" xfId="1" applyFont="1" applyFill="1" applyBorder="1" applyAlignment="1" applyProtection="1">
      <alignment horizontal="center" vertical="center" shrinkToFit="1"/>
    </xf>
    <xf numFmtId="0" fontId="19" fillId="0" borderId="6" xfId="1" applyNumberFormat="1" applyFont="1" applyFill="1" applyBorder="1" applyAlignment="1" applyProtection="1">
      <alignment horizontal="center" vertical="center" shrinkToFit="1"/>
    </xf>
    <xf numFmtId="0" fontId="19" fillId="0" borderId="0" xfId="1" applyNumberFormat="1" applyFont="1" applyFill="1" applyBorder="1" applyAlignment="1" applyProtection="1">
      <alignment horizontal="center" vertical="center" shrinkToFit="1"/>
    </xf>
    <xf numFmtId="0" fontId="5" fillId="0" borderId="19" xfId="1" applyFont="1" applyFill="1" applyBorder="1" applyAlignment="1" applyProtection="1">
      <alignment horizontal="center" vertical="center"/>
    </xf>
    <xf numFmtId="0" fontId="5" fillId="0" borderId="20" xfId="1" applyFont="1" applyFill="1" applyBorder="1" applyAlignment="1" applyProtection="1">
      <alignment horizontal="center" vertical="center"/>
    </xf>
    <xf numFmtId="0" fontId="5" fillId="0" borderId="21" xfId="1" applyFont="1" applyFill="1" applyBorder="1" applyAlignment="1" applyProtection="1">
      <alignment horizontal="center" vertical="center"/>
    </xf>
    <xf numFmtId="0" fontId="5" fillId="0" borderId="11" xfId="1" applyFont="1" applyFill="1" applyBorder="1" applyAlignment="1" applyProtection="1">
      <alignment horizontal="center" vertical="center"/>
    </xf>
    <xf numFmtId="0" fontId="5" fillId="0" borderId="0" xfId="1" applyFont="1" applyFill="1" applyBorder="1" applyAlignment="1" applyProtection="1">
      <alignment horizontal="center" vertical="center"/>
    </xf>
    <xf numFmtId="0" fontId="5" fillId="0" borderId="4" xfId="1" applyFont="1" applyFill="1" applyBorder="1" applyAlignment="1" applyProtection="1">
      <alignment horizontal="center" vertical="center"/>
    </xf>
    <xf numFmtId="0" fontId="5" fillId="0" borderId="8" xfId="1" applyFont="1" applyFill="1" applyBorder="1" applyAlignment="1" applyProtection="1">
      <alignment horizontal="center" vertical="center"/>
    </xf>
    <xf numFmtId="0" fontId="5" fillId="0" borderId="9" xfId="1" applyFont="1" applyFill="1" applyBorder="1" applyAlignment="1" applyProtection="1">
      <alignment horizontal="center" vertical="center"/>
    </xf>
    <xf numFmtId="0" fontId="5" fillId="0" borderId="10" xfId="1" applyFont="1" applyFill="1" applyBorder="1" applyAlignment="1" applyProtection="1">
      <alignment horizontal="center" vertical="center"/>
    </xf>
    <xf numFmtId="0" fontId="5" fillId="0" borderId="22" xfId="1" applyFont="1" applyFill="1" applyBorder="1" applyAlignment="1" applyProtection="1">
      <alignment horizontal="center" vertical="center"/>
    </xf>
    <xf numFmtId="0" fontId="5" fillId="0" borderId="23" xfId="1" applyFont="1" applyFill="1" applyBorder="1" applyAlignment="1" applyProtection="1">
      <alignment horizontal="center" vertical="center"/>
    </xf>
    <xf numFmtId="0" fontId="5" fillId="0" borderId="28" xfId="1" applyFont="1" applyFill="1" applyBorder="1" applyAlignment="1" applyProtection="1">
      <alignment horizontal="center" vertical="center"/>
    </xf>
    <xf numFmtId="0" fontId="5" fillId="0" borderId="29" xfId="1" applyFont="1" applyFill="1" applyBorder="1" applyAlignment="1" applyProtection="1">
      <alignment horizontal="center" vertical="center"/>
    </xf>
    <xf numFmtId="0" fontId="5" fillId="0" borderId="24" xfId="1" applyFont="1" applyFill="1" applyBorder="1" applyAlignment="1" applyProtection="1">
      <alignment horizontal="center" vertical="center"/>
    </xf>
    <xf numFmtId="0" fontId="5" fillId="0" borderId="25" xfId="1" applyFont="1" applyFill="1" applyBorder="1" applyAlignment="1" applyProtection="1">
      <alignment horizontal="center" vertical="center"/>
    </xf>
    <xf numFmtId="0" fontId="5" fillId="0" borderId="30" xfId="1" applyFont="1" applyFill="1" applyBorder="1" applyAlignment="1" applyProtection="1">
      <alignment horizontal="center" vertical="center"/>
    </xf>
    <xf numFmtId="0" fontId="5" fillId="0" borderId="31" xfId="1" applyFont="1" applyFill="1" applyBorder="1" applyAlignment="1" applyProtection="1">
      <alignment horizontal="center" vertical="center"/>
    </xf>
    <xf numFmtId="0" fontId="5" fillId="0" borderId="3" xfId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27" xfId="1" applyFont="1" applyFill="1" applyBorder="1" applyAlignment="1" applyProtection="1">
      <alignment horizontal="center" vertical="center"/>
    </xf>
    <xf numFmtId="0" fontId="5" fillId="0" borderId="26" xfId="1" applyFont="1" applyFill="1" applyBorder="1" applyAlignment="1" applyProtection="1">
      <alignment horizontal="center" vertical="center"/>
    </xf>
    <xf numFmtId="0" fontId="5" fillId="0" borderId="32" xfId="1" applyFont="1" applyFill="1" applyBorder="1" applyAlignment="1" applyProtection="1">
      <alignment horizontal="center" vertical="center"/>
    </xf>
    <xf numFmtId="0" fontId="22" fillId="0" borderId="5" xfId="1" applyFont="1" applyFill="1" applyBorder="1" applyAlignment="1" applyProtection="1">
      <alignment horizontal="center" vertical="center"/>
    </xf>
    <xf numFmtId="0" fontId="22" fillId="0" borderId="7" xfId="1" applyFont="1" applyFill="1" applyBorder="1" applyAlignment="1" applyProtection="1">
      <alignment horizontal="center" vertical="center"/>
    </xf>
    <xf numFmtId="0" fontId="22" fillId="0" borderId="11" xfId="1" applyFont="1" applyFill="1" applyBorder="1" applyAlignment="1" applyProtection="1">
      <alignment horizontal="center" vertical="center"/>
    </xf>
    <xf numFmtId="0" fontId="22" fillId="0" borderId="4" xfId="1" applyFont="1" applyFill="1" applyBorder="1" applyAlignment="1" applyProtection="1">
      <alignment horizontal="center" vertical="center"/>
    </xf>
    <xf numFmtId="0" fontId="22" fillId="0" borderId="8" xfId="1" applyFont="1" applyFill="1" applyBorder="1" applyAlignment="1" applyProtection="1">
      <alignment horizontal="center" vertical="center"/>
    </xf>
    <xf numFmtId="0" fontId="22" fillId="0" borderId="10" xfId="1" applyFont="1" applyFill="1" applyBorder="1" applyAlignment="1" applyProtection="1">
      <alignment horizontal="center" vertical="center"/>
    </xf>
    <xf numFmtId="0" fontId="22" fillId="0" borderId="1" xfId="1" applyFont="1" applyFill="1" applyBorder="1" applyAlignment="1" applyProtection="1">
      <alignment horizontal="center" vertical="center" wrapText="1"/>
    </xf>
    <xf numFmtId="0" fontId="22" fillId="0" borderId="12" xfId="1" applyFont="1" applyFill="1" applyBorder="1" applyAlignment="1" applyProtection="1">
      <alignment horizontal="center" vertical="center"/>
    </xf>
    <xf numFmtId="0" fontId="22" fillId="0" borderId="13" xfId="1" applyFont="1" applyFill="1" applyBorder="1" applyAlignment="1" applyProtection="1">
      <alignment horizontal="center" vertical="center"/>
    </xf>
    <xf numFmtId="0" fontId="22" fillId="0" borderId="14" xfId="1" applyFont="1" applyFill="1" applyBorder="1" applyAlignment="1" applyProtection="1">
      <alignment horizontal="center" vertical="center"/>
    </xf>
    <xf numFmtId="0" fontId="5" fillId="0" borderId="15" xfId="1" applyFont="1" applyFill="1" applyBorder="1" applyAlignment="1" applyProtection="1">
      <alignment horizontal="center" vertical="center"/>
    </xf>
    <xf numFmtId="0" fontId="5" fillId="0" borderId="16" xfId="1" applyFont="1" applyFill="1" applyBorder="1" applyAlignment="1" applyProtection="1">
      <alignment horizontal="center" vertical="center"/>
    </xf>
    <xf numFmtId="0" fontId="5" fillId="0" borderId="17" xfId="1" applyFont="1" applyFill="1" applyBorder="1" applyAlignment="1" applyProtection="1">
      <alignment horizontal="center" vertical="center"/>
    </xf>
    <xf numFmtId="0" fontId="5" fillId="0" borderId="18" xfId="1" applyFont="1" applyFill="1" applyBorder="1" applyAlignment="1" applyProtection="1">
      <alignment horizontal="center" vertical="center"/>
    </xf>
    <xf numFmtId="0" fontId="5" fillId="0" borderId="5" xfId="1" applyFont="1" applyFill="1" applyBorder="1" applyAlignment="1" applyProtection="1">
      <alignment horizontal="center" vertical="center"/>
    </xf>
    <xf numFmtId="0" fontId="5" fillId="0" borderId="6" xfId="1" applyFont="1" applyFill="1" applyBorder="1" applyAlignment="1" applyProtection="1">
      <alignment horizontal="center" vertical="center"/>
    </xf>
    <xf numFmtId="176" fontId="17" fillId="0" borderId="1" xfId="1" applyNumberFormat="1" applyFont="1" applyFill="1" applyBorder="1" applyAlignment="1" applyProtection="1">
      <alignment horizontal="center" vertical="center"/>
    </xf>
    <xf numFmtId="176" fontId="17" fillId="0" borderId="27" xfId="1" applyNumberFormat="1" applyFont="1" applyFill="1" applyBorder="1" applyAlignment="1" applyProtection="1">
      <alignment horizontal="center" vertical="center"/>
    </xf>
    <xf numFmtId="176" fontId="17" fillId="0" borderId="26" xfId="1" applyNumberFormat="1" applyFont="1" applyFill="1" applyBorder="1" applyAlignment="1" applyProtection="1">
      <alignment horizontal="center" vertical="center"/>
    </xf>
    <xf numFmtId="176" fontId="17" fillId="0" borderId="32" xfId="1" applyNumberFormat="1" applyFont="1" applyFill="1" applyBorder="1" applyAlignment="1" applyProtection="1">
      <alignment horizontal="center" vertical="center"/>
    </xf>
    <xf numFmtId="0" fontId="16" fillId="0" borderId="33" xfId="1" applyFont="1" applyFill="1" applyBorder="1" applyAlignment="1" applyProtection="1">
      <alignment horizontal="center" vertical="center" shrinkToFit="1"/>
    </xf>
    <xf numFmtId="0" fontId="16" fillId="0" borderId="34" xfId="1" applyFont="1" applyFill="1" applyBorder="1" applyAlignment="1" applyProtection="1">
      <alignment horizontal="center" vertical="center" shrinkToFit="1"/>
    </xf>
    <xf numFmtId="0" fontId="16" fillId="0" borderId="35" xfId="1" applyFont="1" applyFill="1" applyBorder="1" applyAlignment="1" applyProtection="1">
      <alignment horizontal="center" vertical="center" shrinkToFit="1"/>
    </xf>
    <xf numFmtId="0" fontId="17" fillId="0" borderId="34" xfId="1" applyFont="1" applyFill="1" applyBorder="1" applyAlignment="1" applyProtection="1">
      <alignment horizontal="center" vertical="center"/>
    </xf>
    <xf numFmtId="0" fontId="25" fillId="0" borderId="34" xfId="1" applyFont="1" applyFill="1" applyBorder="1" applyAlignment="1" applyProtection="1">
      <alignment horizontal="center"/>
    </xf>
    <xf numFmtId="0" fontId="12" fillId="0" borderId="5" xfId="1" applyFont="1" applyFill="1" applyBorder="1" applyAlignment="1" applyProtection="1">
      <alignment horizontal="center" vertical="center"/>
    </xf>
    <xf numFmtId="0" fontId="12" fillId="0" borderId="7" xfId="1" applyFont="1" applyFill="1" applyBorder="1" applyAlignment="1" applyProtection="1">
      <alignment horizontal="center" vertical="center"/>
    </xf>
    <xf numFmtId="0" fontId="12" fillId="0" borderId="8" xfId="1" applyFont="1" applyFill="1" applyBorder="1" applyAlignment="1" applyProtection="1">
      <alignment horizontal="center" vertical="center"/>
    </xf>
    <xf numFmtId="0" fontId="12" fillId="0" borderId="10" xfId="1" applyFont="1" applyFill="1" applyBorder="1" applyAlignment="1" applyProtection="1">
      <alignment horizontal="center" vertical="center"/>
    </xf>
    <xf numFmtId="0" fontId="23" fillId="0" borderId="5" xfId="1" applyFont="1" applyFill="1" applyBorder="1" applyAlignment="1" applyProtection="1">
      <alignment horizontal="center" vertical="center"/>
    </xf>
    <xf numFmtId="0" fontId="23" fillId="0" borderId="7" xfId="1" applyFont="1" applyFill="1" applyBorder="1" applyAlignment="1" applyProtection="1">
      <alignment horizontal="center" vertical="center"/>
    </xf>
    <xf numFmtId="0" fontId="23" fillId="0" borderId="8" xfId="1" applyFont="1" applyFill="1" applyBorder="1" applyAlignment="1" applyProtection="1">
      <alignment horizontal="center" vertical="center"/>
    </xf>
    <xf numFmtId="0" fontId="23" fillId="0" borderId="10" xfId="1" applyFont="1" applyFill="1" applyBorder="1" applyAlignment="1" applyProtection="1">
      <alignment horizontal="center" vertical="center"/>
    </xf>
    <xf numFmtId="0" fontId="16" fillId="0" borderId="5" xfId="1" applyFont="1" applyFill="1" applyBorder="1" applyAlignment="1" applyProtection="1">
      <alignment horizontal="center" vertical="center"/>
    </xf>
    <xf numFmtId="0" fontId="5" fillId="0" borderId="6" xfId="1" applyFill="1" applyBorder="1" applyProtection="1">
      <alignment vertical="center"/>
    </xf>
    <xf numFmtId="0" fontId="5" fillId="0" borderId="8" xfId="1" applyFill="1" applyBorder="1" applyProtection="1">
      <alignment vertical="center"/>
    </xf>
    <xf numFmtId="0" fontId="5" fillId="0" borderId="9" xfId="1" applyFill="1" applyBorder="1" applyProtection="1">
      <alignment vertical="center"/>
    </xf>
    <xf numFmtId="0" fontId="21" fillId="0" borderId="7" xfId="1" applyFont="1" applyFill="1" applyBorder="1" applyAlignment="1" applyProtection="1">
      <alignment horizontal="center"/>
    </xf>
    <xf numFmtId="0" fontId="21" fillId="0" borderId="10" xfId="1" applyFont="1" applyFill="1" applyBorder="1" applyAlignment="1" applyProtection="1">
      <alignment horizontal="center"/>
    </xf>
    <xf numFmtId="0" fontId="24" fillId="0" borderId="12" xfId="1" applyFont="1" applyFill="1" applyBorder="1" applyAlignment="1" applyProtection="1">
      <alignment horizontal="center" vertical="center" shrinkToFit="1"/>
    </xf>
    <xf numFmtId="0" fontId="24" fillId="0" borderId="13" xfId="1" applyFont="1" applyFill="1" applyBorder="1" applyAlignment="1" applyProtection="1">
      <alignment horizontal="center" vertical="center" shrinkToFit="1"/>
    </xf>
    <xf numFmtId="0" fontId="24" fillId="0" borderId="14" xfId="1" applyFont="1" applyFill="1" applyBorder="1" applyAlignment="1" applyProtection="1">
      <alignment horizontal="center" vertical="center" shrinkToFit="1"/>
    </xf>
    <xf numFmtId="0" fontId="19" fillId="0" borderId="15" xfId="1" applyNumberFormat="1" applyFont="1" applyFill="1" applyBorder="1" applyAlignment="1" applyProtection="1">
      <alignment horizontal="center" vertical="center"/>
    </xf>
    <xf numFmtId="0" fontId="19" fillId="0" borderId="16" xfId="1" applyNumberFormat="1" applyFont="1" applyFill="1" applyBorder="1" applyAlignment="1" applyProtection="1">
      <alignment horizontal="center" vertical="center"/>
    </xf>
    <xf numFmtId="0" fontId="19" fillId="0" borderId="17" xfId="1" applyNumberFormat="1" applyFont="1" applyFill="1" applyBorder="1" applyAlignment="1" applyProtection="1">
      <alignment horizontal="center" vertical="center"/>
    </xf>
    <xf numFmtId="0" fontId="19" fillId="0" borderId="18" xfId="1" applyNumberFormat="1" applyFont="1" applyFill="1" applyBorder="1" applyAlignment="1" applyProtection="1">
      <alignment horizontal="center" vertical="center"/>
    </xf>
    <xf numFmtId="14" fontId="20" fillId="0" borderId="30" xfId="1" applyNumberFormat="1" applyFont="1" applyFill="1" applyBorder="1" applyAlignment="1" applyProtection="1">
      <alignment horizontal="center" vertical="center"/>
    </xf>
    <xf numFmtId="14" fontId="20" fillId="0" borderId="34" xfId="1" applyNumberFormat="1" applyFont="1" applyFill="1" applyBorder="1" applyAlignment="1" applyProtection="1">
      <alignment horizontal="center" vertical="center"/>
    </xf>
    <xf numFmtId="14" fontId="20" fillId="0" borderId="35" xfId="1" applyNumberFormat="1" applyFont="1" applyFill="1" applyBorder="1" applyAlignment="1" applyProtection="1">
      <alignment horizontal="center" vertical="center"/>
    </xf>
    <xf numFmtId="176" fontId="17" fillId="0" borderId="5" xfId="1" applyNumberFormat="1" applyFont="1" applyFill="1" applyBorder="1" applyAlignment="1" applyProtection="1">
      <alignment horizontal="center" vertical="center"/>
    </xf>
    <xf numFmtId="176" fontId="17" fillId="0" borderId="42" xfId="1" applyNumberFormat="1" applyFont="1" applyFill="1" applyBorder="1" applyAlignment="1" applyProtection="1">
      <alignment horizontal="center" vertical="center"/>
    </xf>
    <xf numFmtId="176" fontId="17" fillId="0" borderId="8" xfId="1" applyNumberFormat="1" applyFont="1" applyFill="1" applyBorder="1" applyAlignment="1" applyProtection="1">
      <alignment horizontal="center" vertical="center"/>
    </xf>
    <xf numFmtId="176" fontId="17" fillId="0" borderId="43" xfId="1" applyNumberFormat="1" applyFont="1" applyFill="1" applyBorder="1" applyAlignment="1" applyProtection="1">
      <alignment horizontal="center" vertical="center"/>
    </xf>
    <xf numFmtId="176" fontId="17" fillId="0" borderId="40" xfId="1" applyNumberFormat="1" applyFont="1" applyFill="1" applyBorder="1" applyAlignment="1" applyProtection="1">
      <alignment horizontal="center" vertical="center"/>
    </xf>
    <xf numFmtId="176" fontId="17" fillId="0" borderId="41" xfId="1" applyNumberFormat="1" applyFont="1" applyFill="1" applyBorder="1" applyAlignment="1" applyProtection="1">
      <alignment horizontal="center" vertical="center"/>
    </xf>
    <xf numFmtId="176" fontId="17" fillId="0" borderId="7" xfId="1" applyNumberFormat="1" applyFont="1" applyFill="1" applyBorder="1" applyAlignment="1" applyProtection="1">
      <alignment horizontal="center" vertical="center"/>
    </xf>
    <xf numFmtId="176" fontId="17" fillId="0" borderId="10" xfId="1" applyNumberFormat="1" applyFont="1" applyFill="1" applyBorder="1" applyAlignment="1" applyProtection="1">
      <alignment horizontal="center" vertical="center"/>
    </xf>
    <xf numFmtId="0" fontId="25" fillId="0" borderId="39" xfId="1" applyFont="1" applyFill="1" applyBorder="1" applyAlignment="1" applyProtection="1">
      <alignment horizontal="center"/>
    </xf>
    <xf numFmtId="0" fontId="16" fillId="0" borderId="6" xfId="1" applyFont="1" applyFill="1" applyBorder="1" applyAlignment="1" applyProtection="1">
      <alignment horizontal="center" vertical="center"/>
    </xf>
    <xf numFmtId="0" fontId="16" fillId="0" borderId="8" xfId="1" applyFont="1" applyFill="1" applyBorder="1" applyAlignment="1" applyProtection="1">
      <alignment horizontal="center" vertical="center"/>
    </xf>
    <xf numFmtId="0" fontId="16" fillId="0" borderId="9" xfId="1" applyFont="1" applyFill="1" applyBorder="1" applyAlignment="1" applyProtection="1">
      <alignment horizontal="center" vertical="center"/>
    </xf>
    <xf numFmtId="0" fontId="19" fillId="0" borderId="12" xfId="1" applyNumberFormat="1" applyFont="1" applyFill="1" applyBorder="1" applyAlignment="1" applyProtection="1">
      <alignment horizontal="center" vertical="center"/>
    </xf>
    <xf numFmtId="0" fontId="19" fillId="0" borderId="13" xfId="1" applyNumberFormat="1" applyFont="1" applyFill="1" applyBorder="1" applyAlignment="1" applyProtection="1">
      <alignment horizontal="center" vertical="center"/>
    </xf>
    <xf numFmtId="0" fontId="19" fillId="0" borderId="14" xfId="1" applyNumberFormat="1" applyFont="1" applyFill="1" applyBorder="1" applyAlignment="1" applyProtection="1">
      <alignment horizontal="center" vertical="center"/>
    </xf>
    <xf numFmtId="0" fontId="12" fillId="0" borderId="11" xfId="1" applyFont="1" applyFill="1" applyBorder="1" applyAlignment="1" applyProtection="1">
      <alignment horizontal="center" vertical="center"/>
    </xf>
    <xf numFmtId="0" fontId="12" fillId="0" borderId="4" xfId="1" applyFont="1" applyFill="1" applyBorder="1" applyAlignment="1" applyProtection="1">
      <alignment horizontal="center" vertical="center"/>
    </xf>
    <xf numFmtId="0" fontId="9" fillId="0" borderId="0" xfId="1" applyFont="1" applyFill="1" applyAlignment="1" applyProtection="1">
      <alignment vertical="center"/>
    </xf>
    <xf numFmtId="0" fontId="9" fillId="0" borderId="0" xfId="1" applyFont="1" applyFill="1" applyAlignment="1" applyProtection="1">
      <alignment horizontal="center" vertical="center"/>
    </xf>
    <xf numFmtId="0" fontId="17" fillId="0" borderId="36" xfId="1" applyFont="1" applyFill="1" applyBorder="1" applyAlignment="1" applyProtection="1">
      <alignment horizontal="center" vertical="center" shrinkToFit="1"/>
    </xf>
    <xf numFmtId="0" fontId="17" fillId="0" borderId="37" xfId="1" applyFont="1" applyFill="1" applyBorder="1" applyAlignment="1" applyProtection="1">
      <alignment horizontal="center" vertical="center" shrinkToFit="1"/>
    </xf>
    <xf numFmtId="0" fontId="17" fillId="0" borderId="38" xfId="1" applyFont="1" applyFill="1" applyBorder="1" applyAlignment="1" applyProtection="1">
      <alignment horizontal="center" vertical="center" shrinkToFit="1"/>
    </xf>
    <xf numFmtId="14" fontId="17" fillId="0" borderId="8" xfId="1" applyNumberFormat="1" applyFont="1" applyFill="1" applyBorder="1" applyAlignment="1" applyProtection="1">
      <alignment horizontal="center" vertical="center" shrinkToFit="1"/>
    </xf>
    <xf numFmtId="14" fontId="17" fillId="0" borderId="9" xfId="1" applyNumberFormat="1" applyFont="1" applyFill="1" applyBorder="1" applyAlignment="1" applyProtection="1">
      <alignment horizontal="center" vertical="center" shrinkToFit="1"/>
    </xf>
    <xf numFmtId="14" fontId="17" fillId="0" borderId="10" xfId="1" applyNumberFormat="1" applyFont="1" applyFill="1" applyBorder="1" applyAlignment="1" applyProtection="1">
      <alignment horizontal="center" vertical="center" shrinkToFit="1"/>
    </xf>
    <xf numFmtId="0" fontId="5" fillId="0" borderId="12" xfId="1" applyFill="1" applyBorder="1" applyAlignment="1" applyProtection="1">
      <alignment horizontal="center" vertical="center"/>
    </xf>
    <xf numFmtId="0" fontId="5" fillId="0" borderId="13" xfId="1" applyFill="1" applyBorder="1" applyAlignment="1" applyProtection="1">
      <alignment horizontal="center" vertical="center"/>
    </xf>
    <xf numFmtId="0" fontId="5" fillId="0" borderId="14" xfId="1" applyFill="1" applyBorder="1" applyAlignment="1" applyProtection="1">
      <alignment horizontal="center" vertical="center"/>
    </xf>
    <xf numFmtId="0" fontId="5" fillId="0" borderId="11" xfId="1" applyFill="1" applyBorder="1" applyAlignment="1" applyProtection="1">
      <alignment horizontal="center" vertical="center"/>
    </xf>
    <xf numFmtId="0" fontId="5" fillId="0" borderId="4" xfId="1" applyFill="1" applyBorder="1" applyAlignment="1" applyProtection="1">
      <alignment horizontal="center" vertical="center"/>
    </xf>
    <xf numFmtId="14" fontId="17" fillId="0" borderId="44" xfId="1" applyNumberFormat="1" applyFont="1" applyFill="1" applyBorder="1" applyAlignment="1" applyProtection="1">
      <alignment horizontal="center" vertical="center" shrinkToFit="1"/>
    </xf>
    <xf numFmtId="14" fontId="17" fillId="0" borderId="45" xfId="1" applyNumberFormat="1" applyFont="1" applyFill="1" applyBorder="1" applyAlignment="1" applyProtection="1">
      <alignment horizontal="center" vertical="center" shrinkToFit="1"/>
    </xf>
    <xf numFmtId="14" fontId="17" fillId="0" borderId="46" xfId="1" applyNumberFormat="1" applyFont="1" applyFill="1" applyBorder="1" applyAlignment="1" applyProtection="1">
      <alignment horizontal="center" vertical="center" shrinkToFit="1"/>
    </xf>
    <xf numFmtId="0" fontId="26" fillId="0" borderId="0" xfId="1" applyFont="1" applyFill="1" applyAlignment="1" applyProtection="1">
      <alignment horizontal="center" vertical="center"/>
    </xf>
    <xf numFmtId="0" fontId="27" fillId="0" borderId="9" xfId="1" applyFont="1" applyFill="1" applyBorder="1" applyAlignment="1" applyProtection="1">
      <alignment horizontal="center" vertical="center"/>
    </xf>
    <xf numFmtId="177" fontId="26" fillId="0" borderId="9" xfId="1" applyNumberFormat="1" applyFont="1" applyFill="1" applyBorder="1" applyAlignment="1" applyProtection="1">
      <alignment horizontal="distributed" vertical="center" shrinkToFit="1"/>
    </xf>
    <xf numFmtId="0" fontId="31" fillId="0" borderId="9" xfId="1" applyFont="1" applyFill="1" applyBorder="1" applyAlignment="1" applyProtection="1">
      <alignment horizontal="center" vertical="center" shrinkToFit="1"/>
    </xf>
    <xf numFmtId="0" fontId="5" fillId="0" borderId="0" xfId="1" applyFill="1" applyAlignment="1" applyProtection="1">
      <alignment horizontal="center" vertical="center"/>
    </xf>
    <xf numFmtId="0" fontId="26" fillId="0" borderId="0" xfId="1" applyFont="1" applyFill="1" applyBorder="1" applyAlignment="1" applyProtection="1">
      <alignment horizontal="right"/>
    </xf>
    <xf numFmtId="177" fontId="26" fillId="0" borderId="9" xfId="1" applyNumberFormat="1" applyFont="1" applyFill="1" applyBorder="1" applyAlignment="1" applyProtection="1">
      <alignment horizontal="distributed"/>
    </xf>
    <xf numFmtId="0" fontId="26" fillId="0" borderId="0" xfId="1" applyFont="1" applyFill="1" applyBorder="1" applyAlignment="1" applyProtection="1">
      <alignment horizontal="left"/>
    </xf>
    <xf numFmtId="0" fontId="5" fillId="0" borderId="47" xfId="1" applyFill="1" applyBorder="1" applyAlignment="1" applyProtection="1">
      <alignment horizontal="center" vertical="center"/>
    </xf>
    <xf numFmtId="0" fontId="5" fillId="0" borderId="1" xfId="1" applyFill="1" applyBorder="1" applyAlignment="1" applyProtection="1">
      <alignment horizontal="center" vertical="center" wrapText="1"/>
    </xf>
    <xf numFmtId="0" fontId="18" fillId="0" borderId="5" xfId="1" applyFont="1" applyFill="1" applyBorder="1" applyAlignment="1" applyProtection="1">
      <alignment horizontal="center" vertical="center"/>
    </xf>
    <xf numFmtId="0" fontId="18" fillId="0" borderId="6" xfId="1" applyFont="1" applyFill="1" applyBorder="1" applyAlignment="1" applyProtection="1">
      <alignment horizontal="center" vertical="center"/>
    </xf>
    <xf numFmtId="0" fontId="18" fillId="0" borderId="7" xfId="1" applyFont="1" applyFill="1" applyBorder="1" applyAlignment="1" applyProtection="1">
      <alignment horizontal="center" vertical="center"/>
    </xf>
    <xf numFmtId="0" fontId="18" fillId="0" borderId="11" xfId="1" applyFont="1" applyFill="1" applyBorder="1" applyAlignment="1" applyProtection="1">
      <alignment horizontal="center" vertical="center"/>
    </xf>
    <xf numFmtId="0" fontId="18" fillId="0" borderId="0" xfId="1" applyFont="1" applyFill="1" applyBorder="1" applyAlignment="1" applyProtection="1">
      <alignment horizontal="center" vertical="center"/>
    </xf>
    <xf numFmtId="0" fontId="18" fillId="0" borderId="4" xfId="1" applyFont="1" applyFill="1" applyBorder="1" applyAlignment="1" applyProtection="1">
      <alignment horizontal="center" vertical="center"/>
    </xf>
    <xf numFmtId="0" fontId="18" fillId="0" borderId="8" xfId="1" applyFont="1" applyFill="1" applyBorder="1" applyAlignment="1" applyProtection="1">
      <alignment horizontal="center" vertical="center"/>
    </xf>
    <xf numFmtId="0" fontId="18" fillId="0" borderId="9" xfId="1" applyFont="1" applyFill="1" applyBorder="1" applyAlignment="1" applyProtection="1">
      <alignment horizontal="center" vertical="center"/>
    </xf>
    <xf numFmtId="0" fontId="18" fillId="0" borderId="10" xfId="1" applyFont="1" applyFill="1" applyBorder="1" applyAlignment="1" applyProtection="1">
      <alignment horizontal="center" vertical="center"/>
    </xf>
    <xf numFmtId="0" fontId="13" fillId="0" borderId="0" xfId="1" applyFont="1" applyFill="1" applyAlignment="1" applyProtection="1">
      <alignment horizontal="center" vertical="center"/>
    </xf>
  </cellXfs>
  <cellStyles count="2">
    <cellStyle name="標準" xfId="0" builtinId="0"/>
    <cellStyle name="標準 2" xfId="1" xr:uid="{D9C57123-A1F8-45FE-81EA-C3447D644A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11</xdr:row>
      <xdr:rowOff>76200</xdr:rowOff>
    </xdr:from>
    <xdr:to>
      <xdr:col>8</xdr:col>
      <xdr:colOff>0</xdr:colOff>
      <xdr:row>15</xdr:row>
      <xdr:rowOff>19050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3D54127-3A88-496E-A524-844F1BDD464C}"/>
            </a:ext>
          </a:extLst>
        </xdr:cNvPr>
        <xdr:cNvSpPr>
          <a:spLocks noChangeShapeType="1"/>
        </xdr:cNvSpPr>
      </xdr:nvSpPr>
      <xdr:spPr bwMode="auto">
        <a:xfrm flipV="1">
          <a:off x="866775" y="1924050"/>
          <a:ext cx="771525" cy="352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11</xdr:row>
      <xdr:rowOff>76200</xdr:rowOff>
    </xdr:from>
    <xdr:to>
      <xdr:col>8</xdr:col>
      <xdr:colOff>0</xdr:colOff>
      <xdr:row>15</xdr:row>
      <xdr:rowOff>19050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CD91E45-5660-4CD9-9362-D7411AEC7156}"/>
            </a:ext>
          </a:extLst>
        </xdr:cNvPr>
        <xdr:cNvSpPr>
          <a:spLocks noChangeShapeType="1"/>
        </xdr:cNvSpPr>
      </xdr:nvSpPr>
      <xdr:spPr bwMode="auto">
        <a:xfrm flipV="1">
          <a:off x="866775" y="1495425"/>
          <a:ext cx="771525" cy="352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11</xdr:row>
      <xdr:rowOff>76200</xdr:rowOff>
    </xdr:from>
    <xdr:to>
      <xdr:col>8</xdr:col>
      <xdr:colOff>0</xdr:colOff>
      <xdr:row>15</xdr:row>
      <xdr:rowOff>19050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836A43AC-F210-4604-AEBC-92EF37615835}"/>
            </a:ext>
          </a:extLst>
        </xdr:cNvPr>
        <xdr:cNvSpPr>
          <a:spLocks noChangeShapeType="1"/>
        </xdr:cNvSpPr>
      </xdr:nvSpPr>
      <xdr:spPr bwMode="auto">
        <a:xfrm flipV="1">
          <a:off x="866775" y="1495425"/>
          <a:ext cx="771525" cy="352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11</xdr:row>
      <xdr:rowOff>76200</xdr:rowOff>
    </xdr:from>
    <xdr:to>
      <xdr:col>8</xdr:col>
      <xdr:colOff>0</xdr:colOff>
      <xdr:row>15</xdr:row>
      <xdr:rowOff>19050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4E684A6-8702-4403-95DC-C02B23616ED6}"/>
            </a:ext>
          </a:extLst>
        </xdr:cNvPr>
        <xdr:cNvSpPr>
          <a:spLocks noChangeShapeType="1"/>
        </xdr:cNvSpPr>
      </xdr:nvSpPr>
      <xdr:spPr bwMode="auto">
        <a:xfrm flipV="1">
          <a:off x="866775" y="1495425"/>
          <a:ext cx="771525" cy="352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CAAF3-51A5-4BAB-BE9B-56D02E85BE43}">
  <sheetPr>
    <tabColor rgb="FF0070C0"/>
  </sheetPr>
  <dimension ref="A1:T78"/>
  <sheetViews>
    <sheetView tabSelected="1" topLeftCell="A7" workbookViewId="0">
      <selection activeCell="A7" sqref="A7"/>
    </sheetView>
  </sheetViews>
  <sheetFormatPr defaultColWidth="9" defaultRowHeight="18"/>
  <cols>
    <col min="1" max="1" width="16.25" style="1" customWidth="1"/>
    <col min="2" max="2" width="18" style="1" customWidth="1"/>
    <col min="3" max="3" width="15.83203125" style="1" customWidth="1"/>
    <col min="4" max="5" width="17.5" style="1" customWidth="1"/>
    <col min="6" max="6" width="11.58203125" style="1" customWidth="1"/>
    <col min="7" max="7" width="12.83203125" style="1" customWidth="1"/>
    <col min="8" max="8" width="21.5" style="1" customWidth="1"/>
    <col min="9" max="9" width="12.75" style="1" customWidth="1"/>
    <col min="10" max="12" width="12.83203125" style="1" customWidth="1"/>
    <col min="13" max="13" width="9" style="1"/>
    <col min="14" max="14" width="11.75" style="1" bestFit="1" customWidth="1"/>
    <col min="15" max="15" width="9" style="1"/>
    <col min="16" max="16" width="7.08203125" style="1" bestFit="1" customWidth="1"/>
    <col min="17" max="17" width="5.25" style="1" bestFit="1" customWidth="1"/>
    <col min="18" max="18" width="9" style="1" bestFit="1" customWidth="1"/>
    <col min="19" max="19" width="5.25" style="1" bestFit="1" customWidth="1"/>
    <col min="20" max="20" width="5.83203125" style="1" bestFit="1" customWidth="1"/>
    <col min="21" max="16384" width="9" style="1"/>
  </cols>
  <sheetData>
    <row r="1" spans="1:17">
      <c r="A1" s="43" t="s">
        <v>113</v>
      </c>
    </row>
    <row r="2" spans="1:17">
      <c r="A2" s="43" t="s">
        <v>114</v>
      </c>
    </row>
    <row r="3" spans="1:17">
      <c r="A3" s="43" t="s">
        <v>115</v>
      </c>
    </row>
    <row r="4" spans="1:17">
      <c r="A4" s="43" t="s">
        <v>116</v>
      </c>
    </row>
    <row r="5" spans="1:17">
      <c r="A5" s="43" t="s">
        <v>118</v>
      </c>
    </row>
    <row r="6" spans="1:17">
      <c r="A6" s="43" t="s">
        <v>117</v>
      </c>
    </row>
    <row r="8" spans="1:17">
      <c r="A8" s="43" t="s">
        <v>111</v>
      </c>
    </row>
    <row r="9" spans="1:17">
      <c r="A9" s="6" t="s">
        <v>106</v>
      </c>
      <c r="B9" s="60" t="s">
        <v>133</v>
      </c>
      <c r="C9" s="60"/>
      <c r="D9" s="60"/>
    </row>
    <row r="10" spans="1:17">
      <c r="A10" s="42" t="s">
        <v>108</v>
      </c>
      <c r="B10" s="46"/>
      <c r="C10" s="6" t="s">
        <v>109</v>
      </c>
      <c r="D10" s="46"/>
      <c r="E10" s="6" t="s">
        <v>110</v>
      </c>
    </row>
    <row r="11" spans="1:17">
      <c r="A11" s="6" t="s">
        <v>0</v>
      </c>
      <c r="B11" s="46"/>
      <c r="C11" s="6" t="s">
        <v>102</v>
      </c>
      <c r="D11" s="55"/>
      <c r="E11" s="55"/>
      <c r="F11" s="50" t="s">
        <v>103</v>
      </c>
      <c r="G11" s="62" t="str">
        <f>B11&amp;"ウエイトリフティング協会"</f>
        <v>ウエイトリフティング協会</v>
      </c>
      <c r="H11" s="62"/>
      <c r="I11" s="53" t="s">
        <v>135</v>
      </c>
      <c r="J11" s="54"/>
      <c r="K11" s="53" t="s">
        <v>136</v>
      </c>
      <c r="L11" s="55"/>
      <c r="M11" s="55"/>
      <c r="N11" s="55"/>
    </row>
    <row r="12" spans="1:17">
      <c r="A12" s="6" t="s">
        <v>104</v>
      </c>
      <c r="B12" s="55"/>
      <c r="C12" s="55"/>
      <c r="D12" s="6" t="s">
        <v>105</v>
      </c>
      <c r="E12" s="55"/>
      <c r="F12" s="55"/>
      <c r="G12" s="55"/>
    </row>
    <row r="13" spans="1:17">
      <c r="A13" s="57" t="str">
        <f>B11&amp;"ウエイトリフティング協会会長名"</f>
        <v>ウエイトリフティング協会会長名</v>
      </c>
      <c r="B13" s="57"/>
      <c r="C13" s="57"/>
      <c r="D13" s="55"/>
      <c r="E13" s="55"/>
    </row>
    <row r="14" spans="1:17" s="45" customFormat="1">
      <c r="A14" s="44"/>
      <c r="B14" s="44"/>
      <c r="C14" s="44"/>
      <c r="D14" s="44"/>
      <c r="E14" s="44"/>
    </row>
    <row r="15" spans="1:17">
      <c r="A15" s="43" t="s">
        <v>112</v>
      </c>
    </row>
    <row r="16" spans="1:17">
      <c r="A16" s="56"/>
      <c r="B16" s="56" t="s">
        <v>0</v>
      </c>
      <c r="C16" s="56" t="s">
        <v>1</v>
      </c>
      <c r="D16" s="60" t="s">
        <v>66</v>
      </c>
      <c r="E16" s="60" t="s">
        <v>96</v>
      </c>
      <c r="F16" s="56" t="s">
        <v>2</v>
      </c>
      <c r="G16" s="56" t="s">
        <v>4</v>
      </c>
      <c r="H16" s="56" t="s">
        <v>5</v>
      </c>
      <c r="I16" s="56" t="s">
        <v>7</v>
      </c>
      <c r="J16" s="56" t="s">
        <v>8</v>
      </c>
      <c r="K16" s="56" t="s">
        <v>13</v>
      </c>
      <c r="L16" s="56" t="s">
        <v>12</v>
      </c>
      <c r="M16" s="56" t="s">
        <v>9</v>
      </c>
      <c r="N16" s="56"/>
      <c r="O16" s="56"/>
      <c r="P16" s="59" t="s">
        <v>130</v>
      </c>
      <c r="Q16" s="58" t="s">
        <v>101</v>
      </c>
    </row>
    <row r="17" spans="1:20">
      <c r="A17" s="56"/>
      <c r="B17" s="56"/>
      <c r="C17" s="56"/>
      <c r="D17" s="61"/>
      <c r="E17" s="61"/>
      <c r="F17" s="56"/>
      <c r="G17" s="56"/>
      <c r="H17" s="56"/>
      <c r="I17" s="56"/>
      <c r="J17" s="56"/>
      <c r="K17" s="56"/>
      <c r="L17" s="56"/>
      <c r="M17" s="2" t="s">
        <v>10</v>
      </c>
      <c r="N17" s="2" t="s">
        <v>11</v>
      </c>
      <c r="O17" s="2" t="s">
        <v>6</v>
      </c>
      <c r="P17" s="56"/>
      <c r="Q17" s="58"/>
      <c r="R17" s="1" t="s">
        <v>14</v>
      </c>
      <c r="S17" s="1" t="s">
        <v>121</v>
      </c>
      <c r="T17" s="1">
        <v>55</v>
      </c>
    </row>
    <row r="18" spans="1:20">
      <c r="A18" s="6" t="s">
        <v>68</v>
      </c>
      <c r="B18" s="6">
        <f>IF(D18="","",$B$11)</f>
        <v>0</v>
      </c>
      <c r="C18" s="6" t="s">
        <v>124</v>
      </c>
      <c r="D18" s="6" t="s">
        <v>125</v>
      </c>
      <c r="E18" s="6" t="s">
        <v>126</v>
      </c>
      <c r="F18" s="7">
        <v>38808</v>
      </c>
      <c r="G18" s="6">
        <v>3</v>
      </c>
      <c r="H18" s="8" t="s">
        <v>67</v>
      </c>
      <c r="I18" s="6" t="s">
        <v>134</v>
      </c>
      <c r="J18" s="7">
        <v>44101</v>
      </c>
      <c r="K18" s="6" t="s">
        <v>121</v>
      </c>
      <c r="L18" s="6">
        <v>102</v>
      </c>
      <c r="M18" s="6">
        <v>100</v>
      </c>
      <c r="N18" s="6">
        <v>120</v>
      </c>
      <c r="O18" s="6">
        <f>IF(M18="","",M18+N18)</f>
        <v>220</v>
      </c>
      <c r="P18" s="6" t="s">
        <v>62</v>
      </c>
      <c r="Q18" s="1" t="str">
        <f>IF(D18="","","〇")</f>
        <v>〇</v>
      </c>
      <c r="R18" s="1" t="s">
        <v>15</v>
      </c>
      <c r="S18" s="1" t="s">
        <v>122</v>
      </c>
      <c r="T18" s="1">
        <v>61</v>
      </c>
    </row>
    <row r="19" spans="1:20">
      <c r="A19" s="2">
        <v>1</v>
      </c>
      <c r="B19" s="2" t="str">
        <f t="shared" ref="B19:B51" si="0">IF(D19="","",$B$11)</f>
        <v/>
      </c>
      <c r="C19" s="2"/>
      <c r="D19" s="2"/>
      <c r="E19" s="2"/>
      <c r="F19" s="5"/>
      <c r="G19" s="2"/>
      <c r="H19" s="4"/>
      <c r="I19" s="2"/>
      <c r="J19" s="5"/>
      <c r="K19" s="2"/>
      <c r="L19" s="2"/>
      <c r="M19" s="2"/>
      <c r="N19" s="2"/>
      <c r="O19" s="9"/>
      <c r="P19" s="2"/>
      <c r="Q19" s="1" t="str">
        <f t="shared" ref="Q19:Q78" si="1">IF(D19="","","〇")</f>
        <v/>
      </c>
      <c r="R19" s="1" t="s">
        <v>16</v>
      </c>
      <c r="T19" s="1">
        <v>67</v>
      </c>
    </row>
    <row r="20" spans="1:20">
      <c r="A20" s="6">
        <v>2</v>
      </c>
      <c r="B20" s="6" t="str">
        <f t="shared" si="0"/>
        <v/>
      </c>
      <c r="C20" s="6"/>
      <c r="D20" s="6"/>
      <c r="E20" s="6"/>
      <c r="F20" s="7"/>
      <c r="G20" s="6"/>
      <c r="H20" s="8"/>
      <c r="I20" s="6"/>
      <c r="J20" s="7"/>
      <c r="K20" s="6"/>
      <c r="L20" s="6"/>
      <c r="M20" s="6"/>
      <c r="N20" s="6"/>
      <c r="O20" s="6" t="str">
        <f t="shared" ref="O20:O78" si="2">IF(M20="","",M20+N20)</f>
        <v/>
      </c>
      <c r="P20" s="6"/>
      <c r="Q20" s="1" t="str">
        <f t="shared" si="1"/>
        <v/>
      </c>
      <c r="R20" s="1" t="s">
        <v>17</v>
      </c>
      <c r="S20" s="1" t="s">
        <v>63</v>
      </c>
      <c r="T20" s="1">
        <v>73</v>
      </c>
    </row>
    <row r="21" spans="1:20">
      <c r="A21" s="2">
        <v>3</v>
      </c>
      <c r="B21" s="2" t="str">
        <f t="shared" si="0"/>
        <v/>
      </c>
      <c r="C21" s="2"/>
      <c r="D21" s="2"/>
      <c r="E21" s="2"/>
      <c r="F21" s="5"/>
      <c r="G21" s="2"/>
      <c r="H21" s="4"/>
      <c r="I21" s="2"/>
      <c r="J21" s="2"/>
      <c r="K21" s="2"/>
      <c r="L21" s="2"/>
      <c r="M21" s="2"/>
      <c r="N21" s="2"/>
      <c r="O21" s="2" t="str">
        <f t="shared" si="2"/>
        <v/>
      </c>
      <c r="P21" s="2"/>
      <c r="Q21" s="1" t="str">
        <f t="shared" si="1"/>
        <v/>
      </c>
      <c r="R21" s="1" t="s">
        <v>18</v>
      </c>
      <c r="S21" s="1" t="s">
        <v>64</v>
      </c>
      <c r="T21" s="1">
        <v>81</v>
      </c>
    </row>
    <row r="22" spans="1:20">
      <c r="A22" s="6">
        <v>4</v>
      </c>
      <c r="B22" s="6" t="str">
        <f t="shared" si="0"/>
        <v/>
      </c>
      <c r="C22" s="6"/>
      <c r="D22" s="6"/>
      <c r="E22" s="6"/>
      <c r="F22" s="7"/>
      <c r="G22" s="6"/>
      <c r="H22" s="8"/>
      <c r="I22" s="6"/>
      <c r="J22" s="7"/>
      <c r="K22" s="6"/>
      <c r="L22" s="6"/>
      <c r="M22" s="6"/>
      <c r="N22" s="6"/>
      <c r="O22" s="6" t="str">
        <f t="shared" si="2"/>
        <v/>
      </c>
      <c r="P22" s="6"/>
      <c r="Q22" s="1" t="str">
        <f t="shared" si="1"/>
        <v/>
      </c>
      <c r="R22" s="1" t="s">
        <v>19</v>
      </c>
      <c r="T22" s="1">
        <v>89</v>
      </c>
    </row>
    <row r="23" spans="1:20">
      <c r="A23" s="2">
        <v>5</v>
      </c>
      <c r="B23" s="2" t="str">
        <f t="shared" si="0"/>
        <v/>
      </c>
      <c r="C23" s="2"/>
      <c r="D23" s="2"/>
      <c r="E23" s="2"/>
      <c r="F23" s="5"/>
      <c r="G23" s="2"/>
      <c r="H23" s="4"/>
      <c r="I23" s="2"/>
      <c r="J23" s="2"/>
      <c r="K23" s="2"/>
      <c r="L23" s="2"/>
      <c r="M23" s="2"/>
      <c r="N23" s="2"/>
      <c r="O23" s="2" t="str">
        <f t="shared" si="2"/>
        <v/>
      </c>
      <c r="P23" s="2"/>
      <c r="Q23" s="1" t="str">
        <f t="shared" si="1"/>
        <v/>
      </c>
      <c r="R23" s="1" t="s">
        <v>20</v>
      </c>
      <c r="S23" s="1">
        <v>1</v>
      </c>
      <c r="T23" s="1">
        <v>96</v>
      </c>
    </row>
    <row r="24" spans="1:20">
      <c r="A24" s="6">
        <v>6</v>
      </c>
      <c r="B24" s="6" t="str">
        <f t="shared" si="0"/>
        <v/>
      </c>
      <c r="C24" s="6"/>
      <c r="D24" s="6"/>
      <c r="E24" s="6"/>
      <c r="F24" s="7"/>
      <c r="G24" s="6"/>
      <c r="H24" s="8"/>
      <c r="I24" s="6"/>
      <c r="J24" s="7"/>
      <c r="K24" s="6"/>
      <c r="L24" s="6"/>
      <c r="M24" s="6"/>
      <c r="N24" s="6"/>
      <c r="O24" s="6" t="str">
        <f t="shared" si="2"/>
        <v/>
      </c>
      <c r="P24" s="6"/>
      <c r="Q24" s="1" t="str">
        <f t="shared" si="1"/>
        <v/>
      </c>
      <c r="R24" s="1" t="s">
        <v>21</v>
      </c>
      <c r="S24" s="1">
        <v>2</v>
      </c>
      <c r="T24" s="1">
        <v>102</v>
      </c>
    </row>
    <row r="25" spans="1:20">
      <c r="A25" s="2">
        <v>7</v>
      </c>
      <c r="B25" s="2" t="str">
        <f t="shared" si="0"/>
        <v/>
      </c>
      <c r="C25" s="2"/>
      <c r="D25" s="2"/>
      <c r="E25" s="2"/>
      <c r="F25" s="5"/>
      <c r="G25" s="2"/>
      <c r="H25" s="4"/>
      <c r="I25" s="2"/>
      <c r="J25" s="2"/>
      <c r="K25" s="2"/>
      <c r="L25" s="2"/>
      <c r="M25" s="2"/>
      <c r="N25" s="2"/>
      <c r="O25" s="2" t="str">
        <f t="shared" si="2"/>
        <v/>
      </c>
      <c r="P25" s="2"/>
      <c r="Q25" s="1" t="str">
        <f t="shared" si="1"/>
        <v/>
      </c>
      <c r="R25" s="1" t="s">
        <v>22</v>
      </c>
      <c r="S25" s="1">
        <v>3</v>
      </c>
      <c r="T25" s="3" t="s">
        <v>60</v>
      </c>
    </row>
    <row r="26" spans="1:20">
      <c r="A26" s="6">
        <v>8</v>
      </c>
      <c r="B26" s="6" t="str">
        <f t="shared" si="0"/>
        <v/>
      </c>
      <c r="C26" s="6"/>
      <c r="D26" s="6"/>
      <c r="E26" s="6"/>
      <c r="F26" s="7"/>
      <c r="G26" s="6"/>
      <c r="H26" s="8"/>
      <c r="I26" s="6"/>
      <c r="J26" s="7"/>
      <c r="K26" s="6"/>
      <c r="L26" s="6"/>
      <c r="M26" s="6"/>
      <c r="N26" s="6"/>
      <c r="O26" s="6" t="str">
        <f t="shared" si="2"/>
        <v/>
      </c>
      <c r="P26" s="6"/>
      <c r="Q26" s="1" t="str">
        <f t="shared" si="1"/>
        <v/>
      </c>
      <c r="R26" s="1" t="s">
        <v>65</v>
      </c>
    </row>
    <row r="27" spans="1:20">
      <c r="A27" s="2">
        <v>9</v>
      </c>
      <c r="B27" s="2" t="str">
        <f t="shared" si="0"/>
        <v/>
      </c>
      <c r="C27" s="2"/>
      <c r="D27" s="2"/>
      <c r="E27" s="2"/>
      <c r="F27" s="5"/>
      <c r="G27" s="2"/>
      <c r="H27" s="4"/>
      <c r="I27" s="2"/>
      <c r="J27" s="2"/>
      <c r="K27" s="2"/>
      <c r="L27" s="2"/>
      <c r="M27" s="2"/>
      <c r="N27" s="2"/>
      <c r="O27" s="2" t="str">
        <f t="shared" si="2"/>
        <v/>
      </c>
      <c r="P27" s="2"/>
      <c r="Q27" s="1" t="str">
        <f t="shared" si="1"/>
        <v/>
      </c>
      <c r="R27" s="1" t="s">
        <v>23</v>
      </c>
      <c r="T27" s="1">
        <v>45</v>
      </c>
    </row>
    <row r="28" spans="1:20">
      <c r="A28" s="6">
        <v>10</v>
      </c>
      <c r="B28" s="6" t="str">
        <f t="shared" si="0"/>
        <v/>
      </c>
      <c r="C28" s="6"/>
      <c r="D28" s="6"/>
      <c r="E28" s="6"/>
      <c r="F28" s="7"/>
      <c r="G28" s="6"/>
      <c r="H28" s="8"/>
      <c r="I28" s="6"/>
      <c r="J28" s="7"/>
      <c r="K28" s="6"/>
      <c r="L28" s="6"/>
      <c r="M28" s="6"/>
      <c r="N28" s="6"/>
      <c r="O28" s="6" t="str">
        <f t="shared" si="2"/>
        <v/>
      </c>
      <c r="P28" s="6"/>
      <c r="Q28" s="1" t="str">
        <f t="shared" si="1"/>
        <v/>
      </c>
      <c r="R28" s="1" t="s">
        <v>24</v>
      </c>
      <c r="T28" s="1">
        <v>49</v>
      </c>
    </row>
    <row r="29" spans="1:20">
      <c r="A29" s="2">
        <v>11</v>
      </c>
      <c r="B29" s="2" t="str">
        <f t="shared" si="0"/>
        <v/>
      </c>
      <c r="C29" s="2"/>
      <c r="D29" s="2"/>
      <c r="E29" s="2"/>
      <c r="F29" s="5"/>
      <c r="G29" s="2"/>
      <c r="H29" s="4"/>
      <c r="I29" s="2"/>
      <c r="J29" s="2"/>
      <c r="K29" s="2"/>
      <c r="L29" s="2"/>
      <c r="M29" s="2"/>
      <c r="N29" s="2"/>
      <c r="O29" s="2" t="str">
        <f t="shared" si="2"/>
        <v/>
      </c>
      <c r="P29" s="2"/>
      <c r="Q29" s="1" t="str">
        <f t="shared" si="1"/>
        <v/>
      </c>
      <c r="R29" s="1" t="s">
        <v>25</v>
      </c>
      <c r="T29" s="1">
        <v>55</v>
      </c>
    </row>
    <row r="30" spans="1:20">
      <c r="A30" s="6">
        <v>12</v>
      </c>
      <c r="B30" s="6" t="str">
        <f t="shared" si="0"/>
        <v/>
      </c>
      <c r="C30" s="6"/>
      <c r="D30" s="6"/>
      <c r="E30" s="6"/>
      <c r="F30" s="7"/>
      <c r="G30" s="6"/>
      <c r="H30" s="8"/>
      <c r="I30" s="6"/>
      <c r="J30" s="7"/>
      <c r="K30" s="6"/>
      <c r="L30" s="6"/>
      <c r="M30" s="6"/>
      <c r="N30" s="6"/>
      <c r="O30" s="6" t="str">
        <f t="shared" si="2"/>
        <v/>
      </c>
      <c r="P30" s="6"/>
      <c r="Q30" s="1" t="str">
        <f t="shared" si="1"/>
        <v/>
      </c>
      <c r="R30" s="1" t="s">
        <v>26</v>
      </c>
      <c r="T30" s="1">
        <v>59</v>
      </c>
    </row>
    <row r="31" spans="1:20">
      <c r="A31" s="2">
        <v>13</v>
      </c>
      <c r="B31" s="2" t="str">
        <f t="shared" si="0"/>
        <v/>
      </c>
      <c r="C31" s="2"/>
      <c r="D31" s="2"/>
      <c r="E31" s="2"/>
      <c r="F31" s="5"/>
      <c r="G31" s="2"/>
      <c r="H31" s="4"/>
      <c r="I31" s="2"/>
      <c r="J31" s="2"/>
      <c r="K31" s="2"/>
      <c r="L31" s="2"/>
      <c r="M31" s="2"/>
      <c r="N31" s="2"/>
      <c r="O31" s="2" t="str">
        <f t="shared" si="2"/>
        <v/>
      </c>
      <c r="P31" s="2"/>
      <c r="Q31" s="1" t="str">
        <f t="shared" si="1"/>
        <v/>
      </c>
      <c r="R31" s="1" t="s">
        <v>27</v>
      </c>
      <c r="T31" s="1">
        <v>64</v>
      </c>
    </row>
    <row r="32" spans="1:20">
      <c r="A32" s="6">
        <v>14</v>
      </c>
      <c r="B32" s="6" t="str">
        <f t="shared" si="0"/>
        <v/>
      </c>
      <c r="C32" s="6"/>
      <c r="D32" s="6"/>
      <c r="E32" s="6"/>
      <c r="F32" s="7"/>
      <c r="G32" s="6"/>
      <c r="H32" s="8"/>
      <c r="I32" s="6"/>
      <c r="J32" s="7"/>
      <c r="K32" s="6"/>
      <c r="L32" s="6"/>
      <c r="M32" s="6"/>
      <c r="N32" s="6"/>
      <c r="O32" s="6" t="str">
        <f t="shared" si="2"/>
        <v/>
      </c>
      <c r="P32" s="6"/>
      <c r="Q32" s="1" t="str">
        <f t="shared" si="1"/>
        <v/>
      </c>
      <c r="R32" s="1" t="s">
        <v>28</v>
      </c>
      <c r="T32" s="1">
        <v>71</v>
      </c>
    </row>
    <row r="33" spans="1:20">
      <c r="A33" s="2">
        <v>15</v>
      </c>
      <c r="B33" s="2" t="str">
        <f t="shared" si="0"/>
        <v/>
      </c>
      <c r="C33" s="2"/>
      <c r="D33" s="2"/>
      <c r="E33" s="2"/>
      <c r="F33" s="5"/>
      <c r="G33" s="2"/>
      <c r="H33" s="4"/>
      <c r="I33" s="2"/>
      <c r="J33" s="2"/>
      <c r="K33" s="2"/>
      <c r="L33" s="2"/>
      <c r="M33" s="2"/>
      <c r="N33" s="2"/>
      <c r="O33" s="2" t="str">
        <f t="shared" si="2"/>
        <v/>
      </c>
      <c r="P33" s="2"/>
      <c r="Q33" s="1" t="str">
        <f t="shared" si="1"/>
        <v/>
      </c>
      <c r="R33" s="1" t="s">
        <v>29</v>
      </c>
      <c r="T33" s="1">
        <v>76</v>
      </c>
    </row>
    <row r="34" spans="1:20">
      <c r="A34" s="6">
        <v>16</v>
      </c>
      <c r="B34" s="6" t="str">
        <f t="shared" si="0"/>
        <v/>
      </c>
      <c r="C34" s="6"/>
      <c r="D34" s="6"/>
      <c r="E34" s="6"/>
      <c r="F34" s="7"/>
      <c r="G34" s="6"/>
      <c r="H34" s="8"/>
      <c r="I34" s="6"/>
      <c r="J34" s="7"/>
      <c r="K34" s="6"/>
      <c r="L34" s="6"/>
      <c r="M34" s="6"/>
      <c r="N34" s="6"/>
      <c r="O34" s="6" t="str">
        <f t="shared" si="2"/>
        <v/>
      </c>
      <c r="P34" s="6"/>
      <c r="Q34" s="1" t="str">
        <f t="shared" si="1"/>
        <v/>
      </c>
      <c r="R34" s="1" t="s">
        <v>30</v>
      </c>
      <c r="T34" s="3" t="s">
        <v>61</v>
      </c>
    </row>
    <row r="35" spans="1:20">
      <c r="A35" s="2">
        <v>17</v>
      </c>
      <c r="B35" s="2" t="str">
        <f t="shared" si="0"/>
        <v/>
      </c>
      <c r="C35" s="2"/>
      <c r="D35" s="2"/>
      <c r="E35" s="2"/>
      <c r="F35" s="5"/>
      <c r="G35" s="2"/>
      <c r="H35" s="4"/>
      <c r="I35" s="2"/>
      <c r="J35" s="2"/>
      <c r="K35" s="2"/>
      <c r="L35" s="2"/>
      <c r="M35" s="2"/>
      <c r="N35" s="2"/>
      <c r="O35" s="2" t="str">
        <f t="shared" si="2"/>
        <v/>
      </c>
      <c r="P35" s="2"/>
      <c r="Q35" s="1" t="str">
        <f t="shared" si="1"/>
        <v/>
      </c>
      <c r="R35" s="1" t="s">
        <v>31</v>
      </c>
    </row>
    <row r="36" spans="1:20">
      <c r="A36" s="6">
        <v>18</v>
      </c>
      <c r="B36" s="6" t="str">
        <f t="shared" si="0"/>
        <v/>
      </c>
      <c r="C36" s="6"/>
      <c r="D36" s="6"/>
      <c r="E36" s="6"/>
      <c r="F36" s="7"/>
      <c r="G36" s="6"/>
      <c r="H36" s="8"/>
      <c r="I36" s="6"/>
      <c r="J36" s="7"/>
      <c r="K36" s="6"/>
      <c r="L36" s="6"/>
      <c r="M36" s="6"/>
      <c r="N36" s="6"/>
      <c r="O36" s="6" t="str">
        <f t="shared" si="2"/>
        <v/>
      </c>
      <c r="P36" s="6"/>
      <c r="Q36" s="1" t="str">
        <f t="shared" si="1"/>
        <v/>
      </c>
      <c r="R36" s="1" t="s">
        <v>32</v>
      </c>
    </row>
    <row r="37" spans="1:20">
      <c r="A37" s="2">
        <v>19</v>
      </c>
      <c r="B37" s="2" t="str">
        <f t="shared" si="0"/>
        <v/>
      </c>
      <c r="C37" s="2"/>
      <c r="D37" s="2"/>
      <c r="E37" s="2"/>
      <c r="F37" s="5"/>
      <c r="G37" s="2"/>
      <c r="H37" s="4"/>
      <c r="I37" s="2"/>
      <c r="J37" s="2"/>
      <c r="K37" s="2"/>
      <c r="L37" s="2"/>
      <c r="M37" s="2"/>
      <c r="N37" s="2"/>
      <c r="O37" s="2" t="str">
        <f t="shared" si="2"/>
        <v/>
      </c>
      <c r="P37" s="2"/>
      <c r="Q37" s="1" t="str">
        <f t="shared" si="1"/>
        <v/>
      </c>
      <c r="R37" s="1" t="s">
        <v>33</v>
      </c>
    </row>
    <row r="38" spans="1:20">
      <c r="A38" s="6">
        <v>20</v>
      </c>
      <c r="B38" s="6" t="str">
        <f t="shared" si="0"/>
        <v/>
      </c>
      <c r="C38" s="6"/>
      <c r="D38" s="6"/>
      <c r="E38" s="6"/>
      <c r="F38" s="7"/>
      <c r="G38" s="6"/>
      <c r="H38" s="8"/>
      <c r="I38" s="6"/>
      <c r="J38" s="7"/>
      <c r="K38" s="6"/>
      <c r="L38" s="6"/>
      <c r="M38" s="6"/>
      <c r="N38" s="6"/>
      <c r="O38" s="6" t="str">
        <f t="shared" si="2"/>
        <v/>
      </c>
      <c r="P38" s="6"/>
      <c r="Q38" s="1" t="str">
        <f t="shared" si="1"/>
        <v/>
      </c>
      <c r="R38" s="1" t="s">
        <v>34</v>
      </c>
    </row>
    <row r="39" spans="1:20">
      <c r="A39" s="2">
        <v>21</v>
      </c>
      <c r="B39" s="2" t="str">
        <f t="shared" si="0"/>
        <v/>
      </c>
      <c r="C39" s="2"/>
      <c r="D39" s="2"/>
      <c r="E39" s="2"/>
      <c r="F39" s="5"/>
      <c r="G39" s="2"/>
      <c r="H39" s="4"/>
      <c r="I39" s="2"/>
      <c r="J39" s="2"/>
      <c r="K39" s="2"/>
      <c r="L39" s="2"/>
      <c r="M39" s="2"/>
      <c r="N39" s="2"/>
      <c r="O39" s="2" t="str">
        <f t="shared" si="2"/>
        <v/>
      </c>
      <c r="P39" s="2"/>
      <c r="Q39" s="1" t="str">
        <f t="shared" si="1"/>
        <v/>
      </c>
      <c r="R39" s="1" t="s">
        <v>35</v>
      </c>
    </row>
    <row r="40" spans="1:20">
      <c r="A40" s="6">
        <v>22</v>
      </c>
      <c r="B40" s="6" t="str">
        <f t="shared" si="0"/>
        <v/>
      </c>
      <c r="C40" s="6"/>
      <c r="D40" s="6"/>
      <c r="E40" s="6"/>
      <c r="F40" s="7"/>
      <c r="G40" s="6"/>
      <c r="H40" s="8"/>
      <c r="I40" s="6"/>
      <c r="J40" s="7"/>
      <c r="K40" s="6"/>
      <c r="L40" s="6"/>
      <c r="M40" s="6"/>
      <c r="N40" s="6"/>
      <c r="O40" s="6" t="str">
        <f t="shared" si="2"/>
        <v/>
      </c>
      <c r="P40" s="6"/>
      <c r="Q40" s="1" t="str">
        <f t="shared" si="1"/>
        <v/>
      </c>
      <c r="R40" s="1" t="s">
        <v>36</v>
      </c>
    </row>
    <row r="41" spans="1:20">
      <c r="A41" s="2">
        <v>23</v>
      </c>
      <c r="B41" s="2" t="str">
        <f t="shared" si="0"/>
        <v/>
      </c>
      <c r="C41" s="2"/>
      <c r="D41" s="2"/>
      <c r="E41" s="2"/>
      <c r="F41" s="5"/>
      <c r="G41" s="2"/>
      <c r="H41" s="4"/>
      <c r="I41" s="2"/>
      <c r="J41" s="2"/>
      <c r="K41" s="2"/>
      <c r="L41" s="2"/>
      <c r="M41" s="2"/>
      <c r="N41" s="2"/>
      <c r="O41" s="2" t="str">
        <f t="shared" si="2"/>
        <v/>
      </c>
      <c r="P41" s="2"/>
      <c r="Q41" s="1" t="str">
        <f t="shared" si="1"/>
        <v/>
      </c>
      <c r="R41" s="1" t="s">
        <v>37</v>
      </c>
    </row>
    <row r="42" spans="1:20">
      <c r="A42" s="6">
        <v>24</v>
      </c>
      <c r="B42" s="6" t="str">
        <f t="shared" si="0"/>
        <v/>
      </c>
      <c r="C42" s="6"/>
      <c r="D42" s="6"/>
      <c r="E42" s="6"/>
      <c r="F42" s="7"/>
      <c r="G42" s="6"/>
      <c r="H42" s="8"/>
      <c r="I42" s="6"/>
      <c r="J42" s="7"/>
      <c r="K42" s="6"/>
      <c r="L42" s="6"/>
      <c r="M42" s="6"/>
      <c r="N42" s="6"/>
      <c r="O42" s="6" t="str">
        <f t="shared" si="2"/>
        <v/>
      </c>
      <c r="P42" s="6"/>
      <c r="Q42" s="1" t="str">
        <f t="shared" si="1"/>
        <v/>
      </c>
      <c r="R42" s="1" t="s">
        <v>38</v>
      </c>
    </row>
    <row r="43" spans="1:20">
      <c r="A43" s="2">
        <v>25</v>
      </c>
      <c r="B43" s="2" t="str">
        <f t="shared" si="0"/>
        <v/>
      </c>
      <c r="C43" s="2"/>
      <c r="D43" s="2"/>
      <c r="E43" s="2"/>
      <c r="F43" s="5"/>
      <c r="G43" s="2"/>
      <c r="H43" s="4"/>
      <c r="I43" s="2"/>
      <c r="J43" s="2"/>
      <c r="K43" s="2"/>
      <c r="L43" s="2"/>
      <c r="M43" s="2"/>
      <c r="N43" s="2"/>
      <c r="O43" s="2" t="str">
        <f t="shared" si="2"/>
        <v/>
      </c>
      <c r="P43" s="2"/>
      <c r="Q43" s="1" t="str">
        <f t="shared" si="1"/>
        <v/>
      </c>
      <c r="R43" s="1" t="s">
        <v>39</v>
      </c>
    </row>
    <row r="44" spans="1:20">
      <c r="A44" s="6">
        <v>26</v>
      </c>
      <c r="B44" s="6" t="str">
        <f t="shared" si="0"/>
        <v/>
      </c>
      <c r="C44" s="6"/>
      <c r="D44" s="6"/>
      <c r="E44" s="6"/>
      <c r="F44" s="7"/>
      <c r="G44" s="6"/>
      <c r="H44" s="8"/>
      <c r="I44" s="6"/>
      <c r="J44" s="7"/>
      <c r="K44" s="6"/>
      <c r="L44" s="6"/>
      <c r="M44" s="6"/>
      <c r="N44" s="6"/>
      <c r="O44" s="6" t="str">
        <f t="shared" si="2"/>
        <v/>
      </c>
      <c r="P44" s="6"/>
      <c r="Q44" s="1" t="str">
        <f t="shared" si="1"/>
        <v/>
      </c>
      <c r="R44" s="1" t="s">
        <v>40</v>
      </c>
    </row>
    <row r="45" spans="1:20">
      <c r="A45" s="2">
        <v>27</v>
      </c>
      <c r="B45" s="2" t="str">
        <f t="shared" si="0"/>
        <v/>
      </c>
      <c r="C45" s="2"/>
      <c r="D45" s="2"/>
      <c r="E45" s="2"/>
      <c r="F45" s="5"/>
      <c r="G45" s="2"/>
      <c r="H45" s="4"/>
      <c r="I45" s="2"/>
      <c r="J45" s="2"/>
      <c r="K45" s="2"/>
      <c r="L45" s="2"/>
      <c r="M45" s="2"/>
      <c r="N45" s="2"/>
      <c r="O45" s="2" t="str">
        <f t="shared" si="2"/>
        <v/>
      </c>
      <c r="P45" s="2"/>
      <c r="Q45" s="1" t="str">
        <f t="shared" si="1"/>
        <v/>
      </c>
      <c r="R45" s="1" t="s">
        <v>41</v>
      </c>
    </row>
    <row r="46" spans="1:20">
      <c r="A46" s="6">
        <v>28</v>
      </c>
      <c r="B46" s="6" t="str">
        <f t="shared" si="0"/>
        <v/>
      </c>
      <c r="C46" s="6"/>
      <c r="D46" s="6"/>
      <c r="E46" s="6"/>
      <c r="F46" s="7"/>
      <c r="G46" s="6"/>
      <c r="H46" s="8"/>
      <c r="I46" s="6"/>
      <c r="J46" s="7"/>
      <c r="K46" s="6"/>
      <c r="L46" s="6"/>
      <c r="M46" s="6"/>
      <c r="N46" s="6"/>
      <c r="O46" s="6" t="str">
        <f t="shared" si="2"/>
        <v/>
      </c>
      <c r="P46" s="6"/>
      <c r="Q46" s="1" t="str">
        <f t="shared" si="1"/>
        <v/>
      </c>
      <c r="R46" s="1" t="s">
        <v>42</v>
      </c>
    </row>
    <row r="47" spans="1:20">
      <c r="A47" s="2">
        <v>29</v>
      </c>
      <c r="B47" s="2" t="str">
        <f t="shared" si="0"/>
        <v/>
      </c>
      <c r="C47" s="2"/>
      <c r="D47" s="2"/>
      <c r="E47" s="2"/>
      <c r="F47" s="5"/>
      <c r="G47" s="2"/>
      <c r="H47" s="4"/>
      <c r="I47" s="2"/>
      <c r="J47" s="2"/>
      <c r="K47" s="2"/>
      <c r="L47" s="2"/>
      <c r="M47" s="2"/>
      <c r="N47" s="2"/>
      <c r="O47" s="2" t="str">
        <f t="shared" si="2"/>
        <v/>
      </c>
      <c r="P47" s="2"/>
      <c r="Q47" s="1" t="str">
        <f t="shared" si="1"/>
        <v/>
      </c>
      <c r="R47" s="1" t="s">
        <v>43</v>
      </c>
    </row>
    <row r="48" spans="1:20">
      <c r="A48" s="6">
        <v>30</v>
      </c>
      <c r="B48" s="6" t="str">
        <f t="shared" si="0"/>
        <v/>
      </c>
      <c r="C48" s="6"/>
      <c r="D48" s="6"/>
      <c r="E48" s="6"/>
      <c r="F48" s="7"/>
      <c r="G48" s="6"/>
      <c r="H48" s="8"/>
      <c r="I48" s="6"/>
      <c r="J48" s="7"/>
      <c r="K48" s="6"/>
      <c r="L48" s="6"/>
      <c r="M48" s="6"/>
      <c r="N48" s="6"/>
      <c r="O48" s="6" t="str">
        <f t="shared" si="2"/>
        <v/>
      </c>
      <c r="P48" s="6"/>
      <c r="Q48" s="1" t="str">
        <f t="shared" si="1"/>
        <v/>
      </c>
      <c r="R48" s="1" t="s">
        <v>44</v>
      </c>
    </row>
    <row r="49" spans="1:18">
      <c r="A49" s="2">
        <v>31</v>
      </c>
      <c r="B49" s="2" t="str">
        <f t="shared" si="0"/>
        <v/>
      </c>
      <c r="C49" s="2"/>
      <c r="D49" s="2"/>
      <c r="E49" s="2"/>
      <c r="F49" s="5"/>
      <c r="G49" s="2"/>
      <c r="H49" s="4"/>
      <c r="I49" s="2"/>
      <c r="J49" s="2"/>
      <c r="K49" s="2"/>
      <c r="L49" s="2"/>
      <c r="M49" s="2"/>
      <c r="N49" s="2"/>
      <c r="O49" s="2" t="str">
        <f t="shared" si="2"/>
        <v/>
      </c>
      <c r="P49" s="2"/>
      <c r="Q49" s="1" t="str">
        <f t="shared" si="1"/>
        <v/>
      </c>
      <c r="R49" s="1" t="s">
        <v>45</v>
      </c>
    </row>
    <row r="50" spans="1:18">
      <c r="A50" s="6">
        <v>32</v>
      </c>
      <c r="B50" s="6" t="str">
        <f t="shared" si="0"/>
        <v/>
      </c>
      <c r="C50" s="6"/>
      <c r="D50" s="6"/>
      <c r="E50" s="6"/>
      <c r="F50" s="7"/>
      <c r="G50" s="6"/>
      <c r="H50" s="8"/>
      <c r="I50" s="6"/>
      <c r="J50" s="7"/>
      <c r="K50" s="6"/>
      <c r="L50" s="6"/>
      <c r="M50" s="6"/>
      <c r="N50" s="6"/>
      <c r="O50" s="6" t="str">
        <f t="shared" si="2"/>
        <v/>
      </c>
      <c r="P50" s="6"/>
      <c r="Q50" s="1" t="str">
        <f t="shared" si="1"/>
        <v/>
      </c>
      <c r="R50" s="1" t="s">
        <v>46</v>
      </c>
    </row>
    <row r="51" spans="1:18">
      <c r="A51" s="2">
        <v>33</v>
      </c>
      <c r="B51" s="2" t="str">
        <f t="shared" si="0"/>
        <v/>
      </c>
      <c r="C51" s="2"/>
      <c r="D51" s="2"/>
      <c r="E51" s="2"/>
      <c r="F51" s="5"/>
      <c r="G51" s="2"/>
      <c r="H51" s="4"/>
      <c r="I51" s="2"/>
      <c r="J51" s="2"/>
      <c r="K51" s="2"/>
      <c r="L51" s="2"/>
      <c r="M51" s="2"/>
      <c r="N51" s="2"/>
      <c r="O51" s="2" t="str">
        <f t="shared" si="2"/>
        <v/>
      </c>
      <c r="P51" s="2"/>
      <c r="Q51" s="1" t="str">
        <f t="shared" si="1"/>
        <v/>
      </c>
      <c r="R51" s="1" t="s">
        <v>47</v>
      </c>
    </row>
    <row r="52" spans="1:18">
      <c r="A52" s="6">
        <v>34</v>
      </c>
      <c r="B52" s="6" t="str">
        <f t="shared" ref="B52:B78" si="3">IF(D52="","",$B$11)</f>
        <v/>
      </c>
      <c r="C52" s="6"/>
      <c r="D52" s="6"/>
      <c r="E52" s="6"/>
      <c r="F52" s="7"/>
      <c r="G52" s="6"/>
      <c r="H52" s="8"/>
      <c r="I52" s="6"/>
      <c r="J52" s="7"/>
      <c r="K52" s="6"/>
      <c r="L52" s="6"/>
      <c r="M52" s="6"/>
      <c r="N52" s="6"/>
      <c r="O52" s="6" t="str">
        <f t="shared" si="2"/>
        <v/>
      </c>
      <c r="P52" s="6"/>
      <c r="Q52" s="1" t="str">
        <f t="shared" si="1"/>
        <v/>
      </c>
      <c r="R52" s="1" t="s">
        <v>48</v>
      </c>
    </row>
    <row r="53" spans="1:18">
      <c r="A53" s="2">
        <v>35</v>
      </c>
      <c r="B53" s="2" t="str">
        <f t="shared" si="3"/>
        <v/>
      </c>
      <c r="C53" s="2"/>
      <c r="D53" s="2"/>
      <c r="E53" s="2"/>
      <c r="F53" s="5"/>
      <c r="G53" s="2"/>
      <c r="H53" s="4"/>
      <c r="I53" s="2"/>
      <c r="J53" s="2"/>
      <c r="K53" s="2"/>
      <c r="L53" s="2"/>
      <c r="M53" s="2"/>
      <c r="N53" s="2"/>
      <c r="O53" s="2" t="str">
        <f t="shared" si="2"/>
        <v/>
      </c>
      <c r="P53" s="2"/>
      <c r="Q53" s="1" t="str">
        <f t="shared" si="1"/>
        <v/>
      </c>
      <c r="R53" s="1" t="s">
        <v>49</v>
      </c>
    </row>
    <row r="54" spans="1:18">
      <c r="A54" s="6">
        <v>36</v>
      </c>
      <c r="B54" s="6" t="str">
        <f t="shared" si="3"/>
        <v/>
      </c>
      <c r="C54" s="6"/>
      <c r="D54" s="6"/>
      <c r="E54" s="6"/>
      <c r="F54" s="7"/>
      <c r="G54" s="6"/>
      <c r="H54" s="8"/>
      <c r="I54" s="6"/>
      <c r="J54" s="7"/>
      <c r="K54" s="6"/>
      <c r="L54" s="6"/>
      <c r="M54" s="6"/>
      <c r="N54" s="6"/>
      <c r="O54" s="6" t="str">
        <f t="shared" si="2"/>
        <v/>
      </c>
      <c r="P54" s="6"/>
      <c r="Q54" s="1" t="str">
        <f t="shared" si="1"/>
        <v/>
      </c>
      <c r="R54" s="1" t="s">
        <v>50</v>
      </c>
    </row>
    <row r="55" spans="1:18">
      <c r="A55" s="2">
        <v>37</v>
      </c>
      <c r="B55" s="2" t="str">
        <f t="shared" si="3"/>
        <v/>
      </c>
      <c r="C55" s="2"/>
      <c r="D55" s="2"/>
      <c r="E55" s="2"/>
      <c r="F55" s="5"/>
      <c r="G55" s="2"/>
      <c r="H55" s="4"/>
      <c r="I55" s="2"/>
      <c r="J55" s="2"/>
      <c r="K55" s="2"/>
      <c r="L55" s="2"/>
      <c r="M55" s="2"/>
      <c r="N55" s="2"/>
      <c r="O55" s="2" t="str">
        <f t="shared" si="2"/>
        <v/>
      </c>
      <c r="P55" s="2"/>
      <c r="Q55" s="1" t="str">
        <f t="shared" si="1"/>
        <v/>
      </c>
      <c r="R55" s="1" t="s">
        <v>51</v>
      </c>
    </row>
    <row r="56" spans="1:18">
      <c r="A56" s="6">
        <v>38</v>
      </c>
      <c r="B56" s="6" t="str">
        <f t="shared" si="3"/>
        <v/>
      </c>
      <c r="C56" s="6"/>
      <c r="D56" s="6"/>
      <c r="E56" s="6"/>
      <c r="F56" s="7"/>
      <c r="G56" s="6"/>
      <c r="H56" s="8"/>
      <c r="I56" s="6"/>
      <c r="J56" s="7"/>
      <c r="K56" s="6"/>
      <c r="L56" s="6"/>
      <c r="M56" s="6"/>
      <c r="N56" s="6"/>
      <c r="O56" s="6" t="str">
        <f t="shared" si="2"/>
        <v/>
      </c>
      <c r="P56" s="6"/>
      <c r="Q56" s="1" t="str">
        <f t="shared" si="1"/>
        <v/>
      </c>
      <c r="R56" s="1" t="s">
        <v>52</v>
      </c>
    </row>
    <row r="57" spans="1:18">
      <c r="A57" s="2">
        <v>39</v>
      </c>
      <c r="B57" s="2" t="str">
        <f t="shared" si="3"/>
        <v/>
      </c>
      <c r="C57" s="2"/>
      <c r="D57" s="2"/>
      <c r="E57" s="2"/>
      <c r="F57" s="5"/>
      <c r="G57" s="2"/>
      <c r="H57" s="4"/>
      <c r="I57" s="2"/>
      <c r="J57" s="2"/>
      <c r="K57" s="2"/>
      <c r="L57" s="2"/>
      <c r="M57" s="2"/>
      <c r="N57" s="2"/>
      <c r="O57" s="2" t="str">
        <f t="shared" si="2"/>
        <v/>
      </c>
      <c r="P57" s="2"/>
      <c r="Q57" s="1" t="str">
        <f t="shared" si="1"/>
        <v/>
      </c>
      <c r="R57" s="1" t="s">
        <v>53</v>
      </c>
    </row>
    <row r="58" spans="1:18">
      <c r="A58" s="6">
        <v>40</v>
      </c>
      <c r="B58" s="6" t="str">
        <f t="shared" si="3"/>
        <v/>
      </c>
      <c r="C58" s="6"/>
      <c r="D58" s="6"/>
      <c r="E58" s="6"/>
      <c r="F58" s="7"/>
      <c r="G58" s="6"/>
      <c r="H58" s="8"/>
      <c r="I58" s="6"/>
      <c r="J58" s="7"/>
      <c r="K58" s="6"/>
      <c r="L58" s="6"/>
      <c r="M58" s="6"/>
      <c r="N58" s="6"/>
      <c r="O58" s="6" t="str">
        <f t="shared" si="2"/>
        <v/>
      </c>
      <c r="P58" s="6"/>
      <c r="Q58" s="1" t="str">
        <f t="shared" si="1"/>
        <v/>
      </c>
      <c r="R58" s="1" t="s">
        <v>54</v>
      </c>
    </row>
    <row r="59" spans="1:18">
      <c r="A59" s="2">
        <v>41</v>
      </c>
      <c r="B59" s="2" t="str">
        <f t="shared" si="3"/>
        <v/>
      </c>
      <c r="C59" s="2"/>
      <c r="D59" s="2"/>
      <c r="E59" s="2"/>
      <c r="F59" s="5"/>
      <c r="G59" s="2"/>
      <c r="H59" s="4"/>
      <c r="I59" s="2"/>
      <c r="J59" s="2"/>
      <c r="K59" s="2"/>
      <c r="L59" s="2"/>
      <c r="M59" s="2"/>
      <c r="N59" s="2"/>
      <c r="O59" s="2" t="str">
        <f t="shared" si="2"/>
        <v/>
      </c>
      <c r="P59" s="2"/>
      <c r="Q59" s="1" t="str">
        <f t="shared" si="1"/>
        <v/>
      </c>
      <c r="R59" s="1" t="s">
        <v>55</v>
      </c>
    </row>
    <row r="60" spans="1:18">
      <c r="A60" s="6">
        <v>42</v>
      </c>
      <c r="B60" s="6" t="str">
        <f t="shared" si="3"/>
        <v/>
      </c>
      <c r="C60" s="6"/>
      <c r="D60" s="6"/>
      <c r="E60" s="6"/>
      <c r="F60" s="7"/>
      <c r="G60" s="6"/>
      <c r="H60" s="8"/>
      <c r="I60" s="6"/>
      <c r="J60" s="7"/>
      <c r="K60" s="6"/>
      <c r="L60" s="6"/>
      <c r="M60" s="6"/>
      <c r="N60" s="6"/>
      <c r="O60" s="6" t="str">
        <f t="shared" si="2"/>
        <v/>
      </c>
      <c r="P60" s="6"/>
      <c r="Q60" s="1" t="str">
        <f t="shared" si="1"/>
        <v/>
      </c>
      <c r="R60" s="1" t="s">
        <v>56</v>
      </c>
    </row>
    <row r="61" spans="1:18">
      <c r="A61" s="2">
        <v>43</v>
      </c>
      <c r="B61" s="2" t="str">
        <f t="shared" si="3"/>
        <v/>
      </c>
      <c r="C61" s="2"/>
      <c r="D61" s="2"/>
      <c r="E61" s="2"/>
      <c r="F61" s="5"/>
      <c r="G61" s="2"/>
      <c r="H61" s="4"/>
      <c r="I61" s="2"/>
      <c r="J61" s="2"/>
      <c r="K61" s="2"/>
      <c r="L61" s="2"/>
      <c r="M61" s="2"/>
      <c r="N61" s="2"/>
      <c r="O61" s="2" t="str">
        <f t="shared" si="2"/>
        <v/>
      </c>
      <c r="P61" s="2"/>
      <c r="Q61" s="1" t="str">
        <f t="shared" si="1"/>
        <v/>
      </c>
      <c r="R61" s="1" t="s">
        <v>57</v>
      </c>
    </row>
    <row r="62" spans="1:18">
      <c r="A62" s="6">
        <v>44</v>
      </c>
      <c r="B62" s="6" t="str">
        <f t="shared" si="3"/>
        <v/>
      </c>
      <c r="C62" s="6"/>
      <c r="D62" s="6"/>
      <c r="E62" s="6"/>
      <c r="F62" s="7"/>
      <c r="G62" s="6"/>
      <c r="H62" s="8"/>
      <c r="I62" s="6"/>
      <c r="J62" s="7"/>
      <c r="K62" s="6"/>
      <c r="L62" s="6"/>
      <c r="M62" s="6"/>
      <c r="N62" s="6"/>
      <c r="O62" s="6" t="str">
        <f t="shared" si="2"/>
        <v/>
      </c>
      <c r="P62" s="6"/>
      <c r="Q62" s="1" t="str">
        <f t="shared" si="1"/>
        <v/>
      </c>
      <c r="R62" s="1" t="s">
        <v>58</v>
      </c>
    </row>
    <row r="63" spans="1:18">
      <c r="A63" s="2">
        <v>45</v>
      </c>
      <c r="B63" s="2" t="str">
        <f t="shared" si="3"/>
        <v/>
      </c>
      <c r="C63" s="2"/>
      <c r="D63" s="2"/>
      <c r="E63" s="2"/>
      <c r="F63" s="5"/>
      <c r="G63" s="2"/>
      <c r="H63" s="4"/>
      <c r="I63" s="2"/>
      <c r="J63" s="2"/>
      <c r="K63" s="2"/>
      <c r="L63" s="2"/>
      <c r="M63" s="2"/>
      <c r="N63" s="2"/>
      <c r="O63" s="2" t="str">
        <f t="shared" si="2"/>
        <v/>
      </c>
      <c r="P63" s="2"/>
      <c r="Q63" s="1" t="str">
        <f t="shared" si="1"/>
        <v/>
      </c>
      <c r="R63" s="1" t="s">
        <v>59</v>
      </c>
    </row>
    <row r="64" spans="1:18">
      <c r="A64" s="6">
        <v>46</v>
      </c>
      <c r="B64" s="6" t="str">
        <f t="shared" si="3"/>
        <v/>
      </c>
      <c r="C64" s="6"/>
      <c r="D64" s="6"/>
      <c r="E64" s="6"/>
      <c r="F64" s="7"/>
      <c r="G64" s="6"/>
      <c r="H64" s="8"/>
      <c r="I64" s="6"/>
      <c r="J64" s="7"/>
      <c r="K64" s="6"/>
      <c r="L64" s="6"/>
      <c r="M64" s="6"/>
      <c r="N64" s="6"/>
      <c r="O64" s="6" t="str">
        <f t="shared" si="2"/>
        <v/>
      </c>
      <c r="P64" s="6"/>
      <c r="Q64" s="1" t="str">
        <f t="shared" si="1"/>
        <v/>
      </c>
    </row>
    <row r="65" spans="1:17">
      <c r="A65" s="2">
        <v>47</v>
      </c>
      <c r="B65" s="2" t="str">
        <f t="shared" si="3"/>
        <v/>
      </c>
      <c r="C65" s="2"/>
      <c r="D65" s="2"/>
      <c r="E65" s="2"/>
      <c r="F65" s="5"/>
      <c r="G65" s="2"/>
      <c r="H65" s="4"/>
      <c r="I65" s="2"/>
      <c r="J65" s="2"/>
      <c r="K65" s="2"/>
      <c r="L65" s="2"/>
      <c r="M65" s="2"/>
      <c r="N65" s="2"/>
      <c r="O65" s="2" t="str">
        <f t="shared" si="2"/>
        <v/>
      </c>
      <c r="P65" s="2"/>
      <c r="Q65" s="1" t="str">
        <f t="shared" si="1"/>
        <v/>
      </c>
    </row>
    <row r="66" spans="1:17">
      <c r="A66" s="6">
        <v>48</v>
      </c>
      <c r="B66" s="6" t="str">
        <f t="shared" si="3"/>
        <v/>
      </c>
      <c r="C66" s="6"/>
      <c r="D66" s="6"/>
      <c r="E66" s="6"/>
      <c r="F66" s="7"/>
      <c r="G66" s="6"/>
      <c r="H66" s="8"/>
      <c r="I66" s="6"/>
      <c r="J66" s="7"/>
      <c r="K66" s="6"/>
      <c r="L66" s="6"/>
      <c r="M66" s="6"/>
      <c r="N66" s="6"/>
      <c r="O66" s="6" t="str">
        <f t="shared" si="2"/>
        <v/>
      </c>
      <c r="P66" s="6"/>
      <c r="Q66" s="1" t="str">
        <f t="shared" si="1"/>
        <v/>
      </c>
    </row>
    <row r="67" spans="1:17">
      <c r="A67" s="2">
        <v>49</v>
      </c>
      <c r="B67" s="2" t="str">
        <f t="shared" si="3"/>
        <v/>
      </c>
      <c r="C67" s="2"/>
      <c r="D67" s="2"/>
      <c r="E67" s="2"/>
      <c r="F67" s="5"/>
      <c r="G67" s="2"/>
      <c r="H67" s="4"/>
      <c r="I67" s="2"/>
      <c r="J67" s="2"/>
      <c r="K67" s="2"/>
      <c r="L67" s="2"/>
      <c r="M67" s="2"/>
      <c r="N67" s="2"/>
      <c r="O67" s="2" t="str">
        <f t="shared" si="2"/>
        <v/>
      </c>
      <c r="P67" s="2"/>
      <c r="Q67" s="1" t="str">
        <f t="shared" si="1"/>
        <v/>
      </c>
    </row>
    <row r="68" spans="1:17">
      <c r="A68" s="6">
        <v>50</v>
      </c>
      <c r="B68" s="6" t="str">
        <f t="shared" si="3"/>
        <v/>
      </c>
      <c r="C68" s="6"/>
      <c r="D68" s="6"/>
      <c r="E68" s="6"/>
      <c r="F68" s="7"/>
      <c r="G68" s="6"/>
      <c r="H68" s="8"/>
      <c r="I68" s="6"/>
      <c r="J68" s="7"/>
      <c r="K68" s="6"/>
      <c r="L68" s="6"/>
      <c r="M68" s="6"/>
      <c r="N68" s="6"/>
      <c r="O68" s="6" t="str">
        <f t="shared" si="2"/>
        <v/>
      </c>
      <c r="P68" s="6"/>
      <c r="Q68" s="1" t="str">
        <f t="shared" si="1"/>
        <v/>
      </c>
    </row>
    <row r="69" spans="1:17">
      <c r="A69" s="2">
        <v>51</v>
      </c>
      <c r="B69" s="2" t="str">
        <f t="shared" si="3"/>
        <v/>
      </c>
      <c r="C69" s="2"/>
      <c r="D69" s="2"/>
      <c r="E69" s="2"/>
      <c r="F69" s="5"/>
      <c r="G69" s="2"/>
      <c r="H69" s="4"/>
      <c r="I69" s="2"/>
      <c r="J69" s="2"/>
      <c r="K69" s="2"/>
      <c r="L69" s="2"/>
      <c r="M69" s="2"/>
      <c r="N69" s="2"/>
      <c r="O69" s="2" t="str">
        <f t="shared" si="2"/>
        <v/>
      </c>
      <c r="P69" s="2"/>
      <c r="Q69" s="1" t="str">
        <f t="shared" si="1"/>
        <v/>
      </c>
    </row>
    <row r="70" spans="1:17">
      <c r="A70" s="6">
        <v>52</v>
      </c>
      <c r="B70" s="6" t="str">
        <f t="shared" si="3"/>
        <v/>
      </c>
      <c r="C70" s="6"/>
      <c r="D70" s="6"/>
      <c r="E70" s="6"/>
      <c r="F70" s="7"/>
      <c r="G70" s="6"/>
      <c r="H70" s="8"/>
      <c r="I70" s="6"/>
      <c r="J70" s="7"/>
      <c r="K70" s="6"/>
      <c r="L70" s="6"/>
      <c r="M70" s="6"/>
      <c r="N70" s="6"/>
      <c r="O70" s="6" t="str">
        <f t="shared" si="2"/>
        <v/>
      </c>
      <c r="P70" s="6"/>
      <c r="Q70" s="1" t="str">
        <f t="shared" si="1"/>
        <v/>
      </c>
    </row>
    <row r="71" spans="1:17">
      <c r="A71" s="2">
        <v>53</v>
      </c>
      <c r="B71" s="2" t="str">
        <f t="shared" si="3"/>
        <v/>
      </c>
      <c r="C71" s="2"/>
      <c r="D71" s="2"/>
      <c r="E71" s="2"/>
      <c r="F71" s="5"/>
      <c r="G71" s="2"/>
      <c r="H71" s="4"/>
      <c r="I71" s="2"/>
      <c r="J71" s="2"/>
      <c r="K71" s="2"/>
      <c r="L71" s="2"/>
      <c r="M71" s="2"/>
      <c r="N71" s="2"/>
      <c r="O71" s="2" t="str">
        <f t="shared" si="2"/>
        <v/>
      </c>
      <c r="P71" s="2"/>
      <c r="Q71" s="1" t="str">
        <f t="shared" si="1"/>
        <v/>
      </c>
    </row>
    <row r="72" spans="1:17">
      <c r="A72" s="6">
        <v>54</v>
      </c>
      <c r="B72" s="6" t="str">
        <f t="shared" si="3"/>
        <v/>
      </c>
      <c r="C72" s="6"/>
      <c r="D72" s="6"/>
      <c r="E72" s="6"/>
      <c r="F72" s="7"/>
      <c r="G72" s="6"/>
      <c r="H72" s="8"/>
      <c r="I72" s="6"/>
      <c r="J72" s="7"/>
      <c r="K72" s="6"/>
      <c r="L72" s="6"/>
      <c r="M72" s="6"/>
      <c r="N72" s="6"/>
      <c r="O72" s="6" t="str">
        <f t="shared" si="2"/>
        <v/>
      </c>
      <c r="P72" s="6"/>
      <c r="Q72" s="1" t="str">
        <f t="shared" si="1"/>
        <v/>
      </c>
    </row>
    <row r="73" spans="1:17">
      <c r="A73" s="2">
        <v>55</v>
      </c>
      <c r="B73" s="2" t="str">
        <f t="shared" si="3"/>
        <v/>
      </c>
      <c r="C73" s="2"/>
      <c r="D73" s="2"/>
      <c r="E73" s="2"/>
      <c r="F73" s="5"/>
      <c r="G73" s="2"/>
      <c r="H73" s="4"/>
      <c r="I73" s="2"/>
      <c r="J73" s="2"/>
      <c r="K73" s="2"/>
      <c r="L73" s="2"/>
      <c r="M73" s="2"/>
      <c r="N73" s="2"/>
      <c r="O73" s="2" t="str">
        <f t="shared" si="2"/>
        <v/>
      </c>
      <c r="P73" s="2"/>
      <c r="Q73" s="1" t="str">
        <f t="shared" si="1"/>
        <v/>
      </c>
    </row>
    <row r="74" spans="1:17">
      <c r="A74" s="6">
        <v>56</v>
      </c>
      <c r="B74" s="6" t="str">
        <f t="shared" si="3"/>
        <v/>
      </c>
      <c r="C74" s="6"/>
      <c r="D74" s="6"/>
      <c r="E74" s="6"/>
      <c r="F74" s="7"/>
      <c r="G74" s="6"/>
      <c r="H74" s="8"/>
      <c r="I74" s="6"/>
      <c r="J74" s="7"/>
      <c r="K74" s="6"/>
      <c r="L74" s="6"/>
      <c r="M74" s="6"/>
      <c r="N74" s="6"/>
      <c r="O74" s="6" t="str">
        <f t="shared" si="2"/>
        <v/>
      </c>
      <c r="P74" s="6"/>
      <c r="Q74" s="1" t="str">
        <f t="shared" si="1"/>
        <v/>
      </c>
    </row>
    <row r="75" spans="1:17">
      <c r="A75" s="2">
        <v>57</v>
      </c>
      <c r="B75" s="2" t="str">
        <f t="shared" si="3"/>
        <v/>
      </c>
      <c r="C75" s="2"/>
      <c r="D75" s="2"/>
      <c r="E75" s="2"/>
      <c r="F75" s="5"/>
      <c r="G75" s="2"/>
      <c r="H75" s="4"/>
      <c r="I75" s="2"/>
      <c r="J75" s="2"/>
      <c r="K75" s="2"/>
      <c r="L75" s="2"/>
      <c r="M75" s="2"/>
      <c r="N75" s="2"/>
      <c r="O75" s="2" t="str">
        <f t="shared" si="2"/>
        <v/>
      </c>
      <c r="P75" s="2"/>
      <c r="Q75" s="1" t="str">
        <f t="shared" si="1"/>
        <v/>
      </c>
    </row>
    <row r="76" spans="1:17">
      <c r="A76" s="6">
        <v>58</v>
      </c>
      <c r="B76" s="6" t="str">
        <f t="shared" si="3"/>
        <v/>
      </c>
      <c r="C76" s="6"/>
      <c r="D76" s="6"/>
      <c r="E76" s="6"/>
      <c r="F76" s="7"/>
      <c r="G76" s="6"/>
      <c r="H76" s="8"/>
      <c r="I76" s="6"/>
      <c r="J76" s="7"/>
      <c r="K76" s="6"/>
      <c r="L76" s="6"/>
      <c r="M76" s="6"/>
      <c r="N76" s="6"/>
      <c r="O76" s="6" t="str">
        <f t="shared" si="2"/>
        <v/>
      </c>
      <c r="P76" s="6"/>
      <c r="Q76" s="1" t="str">
        <f t="shared" si="1"/>
        <v/>
      </c>
    </row>
    <row r="77" spans="1:17">
      <c r="A77" s="2">
        <v>59</v>
      </c>
      <c r="B77" s="2" t="str">
        <f t="shared" si="3"/>
        <v/>
      </c>
      <c r="C77" s="2"/>
      <c r="D77" s="2"/>
      <c r="E77" s="2"/>
      <c r="F77" s="5"/>
      <c r="G77" s="2"/>
      <c r="H77" s="4"/>
      <c r="I77" s="2"/>
      <c r="J77" s="2"/>
      <c r="K77" s="2"/>
      <c r="L77" s="2"/>
      <c r="M77" s="2"/>
      <c r="N77" s="2"/>
      <c r="O77" s="2" t="str">
        <f t="shared" si="2"/>
        <v/>
      </c>
      <c r="P77" s="2"/>
      <c r="Q77" s="1" t="str">
        <f t="shared" si="1"/>
        <v/>
      </c>
    </row>
    <row r="78" spans="1:17">
      <c r="A78" s="6">
        <v>60</v>
      </c>
      <c r="B78" s="6" t="str">
        <f t="shared" si="3"/>
        <v/>
      </c>
      <c r="C78" s="6"/>
      <c r="D78" s="6"/>
      <c r="E78" s="6"/>
      <c r="F78" s="7"/>
      <c r="G78" s="6"/>
      <c r="H78" s="8"/>
      <c r="I78" s="6"/>
      <c r="J78" s="7"/>
      <c r="K78" s="6"/>
      <c r="L78" s="6"/>
      <c r="M78" s="6"/>
      <c r="N78" s="6"/>
      <c r="O78" s="6" t="str">
        <f t="shared" si="2"/>
        <v/>
      </c>
      <c r="P78" s="6"/>
      <c r="Q78" s="1" t="str">
        <f t="shared" si="1"/>
        <v/>
      </c>
    </row>
  </sheetData>
  <mergeCells count="23">
    <mergeCell ref="B9:D9"/>
    <mergeCell ref="A16:A17"/>
    <mergeCell ref="D16:D17"/>
    <mergeCell ref="E16:E17"/>
    <mergeCell ref="B12:C12"/>
    <mergeCell ref="E12:G12"/>
    <mergeCell ref="B16:B17"/>
    <mergeCell ref="C16:C17"/>
    <mergeCell ref="F16:F17"/>
    <mergeCell ref="G16:G17"/>
    <mergeCell ref="D11:E11"/>
    <mergeCell ref="G11:H11"/>
    <mergeCell ref="Q16:Q17"/>
    <mergeCell ref="J16:J17"/>
    <mergeCell ref="P16:P17"/>
    <mergeCell ref="M16:O16"/>
    <mergeCell ref="L16:L17"/>
    <mergeCell ref="K16:K17"/>
    <mergeCell ref="L11:N11"/>
    <mergeCell ref="H16:H17"/>
    <mergeCell ref="A13:C13"/>
    <mergeCell ref="D13:E13"/>
    <mergeCell ref="I16:I17"/>
  </mergeCells>
  <phoneticPr fontId="1"/>
  <dataValidations count="6">
    <dataValidation type="list" allowBlank="1" showInputMessage="1" showErrorMessage="1" sqref="B11" xr:uid="{37F80556-6375-4050-B621-4513DB7B0271}">
      <formula1>$R$17:$R$63</formula1>
    </dataValidation>
    <dataValidation type="list" allowBlank="1" showInputMessage="1" showErrorMessage="1" sqref="G18:G78" xr:uid="{2EC9419A-639F-4E8F-B0F7-2BFFB4292857}">
      <formula1>$S$23:$S$25</formula1>
    </dataValidation>
    <dataValidation type="list" allowBlank="1" showInputMessage="1" showErrorMessage="1" sqref="K18:K78" xr:uid="{36313678-0737-4DA6-A60C-0EE777920061}">
      <formula1>$S$17:$S$18</formula1>
    </dataValidation>
    <dataValidation type="list" allowBlank="1" showInputMessage="1" showErrorMessage="1" sqref="L18:L78" xr:uid="{C9402FAF-86EB-4471-90E0-082F07A3A9D4}">
      <formula1>$T$17:$T$34</formula1>
    </dataValidation>
    <dataValidation type="list" allowBlank="1" showInputMessage="1" showErrorMessage="1" sqref="P18:P78" xr:uid="{0419DFC4-13D4-46DE-9CD7-0873AF1DB39D}">
      <formula1>$S$20:$S$21</formula1>
    </dataValidation>
    <dataValidation imeMode="off" allowBlank="1" showInputMessage="1" showErrorMessage="1" sqref="J18:J78 F18:F78 H18:H78 M18:O78" xr:uid="{3928E764-85F5-4E9D-8678-7F87F7E6D181}"/>
  </dataValidations>
  <pageMargins left="0.7" right="0.7" top="0.75" bottom="0.75" header="0.3" footer="0.3"/>
  <pageSetup paperSize="9" orientation="landscape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5DF77-AC9E-44FF-8F93-CB853F46327A}">
  <sheetPr>
    <tabColor indexed="10"/>
    <pageSetUpPr fitToPage="1"/>
  </sheetPr>
  <dimension ref="A1:BL76"/>
  <sheetViews>
    <sheetView showGridLines="0" view="pageBreakPreview" zoomScaleNormal="90" zoomScaleSheetLayoutView="100" workbookViewId="0">
      <selection activeCell="C5" sqref="C5"/>
    </sheetView>
  </sheetViews>
  <sheetFormatPr defaultColWidth="9" defaultRowHeight="13"/>
  <cols>
    <col min="1" max="2" width="3" style="13" customWidth="1"/>
    <col min="3" max="3" width="2.5" style="13" customWidth="1"/>
    <col min="4" max="7" width="2.83203125" style="13" customWidth="1"/>
    <col min="8" max="9" width="1.5" style="13" customWidth="1"/>
    <col min="10" max="10" width="4.5" style="13" customWidth="1"/>
    <col min="11" max="11" width="4.08203125" style="13" customWidth="1"/>
    <col min="12" max="12" width="2.25" style="13" customWidth="1"/>
    <col min="13" max="16" width="2.83203125" style="13" customWidth="1"/>
    <col min="17" max="17" width="3.58203125" style="13" customWidth="1"/>
    <col min="18" max="18" width="5.5" style="13" customWidth="1"/>
    <col min="19" max="19" width="1.33203125" style="13" customWidth="1"/>
    <col min="20" max="21" width="1.58203125" style="13" customWidth="1"/>
    <col min="22" max="27" width="2.25" style="13" customWidth="1"/>
    <col min="28" max="28" width="1.08203125" style="13" customWidth="1"/>
    <col min="29" max="30" width="2.25" style="13" customWidth="1"/>
    <col min="31" max="31" width="1.25" style="13" customWidth="1"/>
    <col min="32" max="32" width="4.5" style="13" customWidth="1"/>
    <col min="33" max="33" width="7.25" style="13" customWidth="1"/>
    <col min="34" max="35" width="2.83203125" style="13" customWidth="1"/>
    <col min="36" max="36" width="7" style="13" customWidth="1"/>
    <col min="37" max="37" width="5.75" style="13" customWidth="1"/>
    <col min="38" max="43" width="3.75" style="13" customWidth="1"/>
    <col min="44" max="45" width="1.33203125" style="13" customWidth="1"/>
    <col min="46" max="46" width="5" style="13" customWidth="1"/>
    <col min="47" max="47" width="2.83203125" style="13" customWidth="1"/>
    <col min="48" max="49" width="3.75" style="13" customWidth="1"/>
    <col min="50" max="50" width="2.75" style="13" customWidth="1"/>
    <col min="51" max="51" width="13.5" style="13" customWidth="1"/>
    <col min="52" max="52" width="2.08203125" style="13" customWidth="1"/>
    <col min="53" max="54" width="11.33203125" style="13" customWidth="1"/>
    <col min="55" max="55" width="6.83203125" style="16" customWidth="1"/>
    <col min="56" max="56" width="30.08203125" style="13" customWidth="1"/>
    <col min="57" max="61" width="4.5" style="13" customWidth="1"/>
    <col min="62" max="63" width="7.75" style="13" customWidth="1"/>
    <col min="64" max="64" width="14.33203125" style="16" customWidth="1"/>
    <col min="65" max="84" width="7.75" style="13" customWidth="1"/>
    <col min="85" max="16384" width="9" style="13"/>
  </cols>
  <sheetData>
    <row r="1" spans="3:61">
      <c r="BA1" s="14"/>
      <c r="BB1" s="14"/>
      <c r="BC1" s="15"/>
      <c r="BD1" s="14"/>
      <c r="BE1" s="14"/>
      <c r="BF1" s="14"/>
      <c r="BG1" s="14"/>
      <c r="BH1" s="14"/>
      <c r="BI1" s="14"/>
    </row>
    <row r="2" spans="3:61">
      <c r="BA2" s="14"/>
      <c r="BB2" s="14"/>
      <c r="BC2" s="15"/>
      <c r="BD2" s="14"/>
      <c r="BE2" s="14"/>
      <c r="BF2" s="14"/>
      <c r="BG2" s="14"/>
      <c r="BH2" s="14"/>
      <c r="BI2" s="14"/>
    </row>
    <row r="3" spans="3:61" ht="13.5" customHeight="1">
      <c r="D3" s="51"/>
      <c r="E3" s="51"/>
      <c r="F3" s="51"/>
      <c r="G3" s="51"/>
      <c r="H3" s="63" t="str">
        <f>入力エリア!B9</f>
        <v>令和２年度全国中学生ウエイトリフティング競技通信記録会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49"/>
      <c r="AY3" s="51"/>
      <c r="BA3" s="14"/>
      <c r="BB3" s="14"/>
      <c r="BC3" s="15"/>
      <c r="BD3" s="14"/>
      <c r="BE3" s="14"/>
      <c r="BF3" s="14"/>
      <c r="BG3" s="14"/>
      <c r="BH3" s="14"/>
      <c r="BI3" s="14"/>
    </row>
    <row r="4" spans="3:61" ht="20.25" customHeight="1">
      <c r="C4" s="51"/>
      <c r="D4" s="64" t="s">
        <v>128</v>
      </c>
      <c r="E4" s="65"/>
      <c r="F4" s="65"/>
      <c r="G4" s="66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49"/>
      <c r="AY4" s="51"/>
      <c r="BA4" s="14"/>
      <c r="BB4" s="14"/>
      <c r="BC4" s="15"/>
      <c r="BD4" s="14"/>
      <c r="BE4" s="14"/>
      <c r="BF4" s="14"/>
      <c r="BG4" s="14"/>
      <c r="BH4" s="14"/>
      <c r="BI4" s="14"/>
    </row>
    <row r="5" spans="3:61" ht="6.75" customHeight="1">
      <c r="C5" s="51"/>
      <c r="D5" s="67"/>
      <c r="E5" s="68"/>
      <c r="F5" s="68"/>
      <c r="G5" s="69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49"/>
      <c r="AY5" s="51"/>
      <c r="BA5" s="14"/>
      <c r="BB5" s="14"/>
      <c r="BC5" s="15"/>
      <c r="BD5" s="14"/>
      <c r="BE5" s="14"/>
      <c r="BF5" s="14"/>
      <c r="BG5" s="14"/>
      <c r="BH5" s="14"/>
      <c r="BI5" s="14"/>
    </row>
    <row r="6" spans="3:61" ht="6.75" customHeight="1">
      <c r="C6" s="51"/>
      <c r="D6" s="70"/>
      <c r="E6" s="71"/>
      <c r="F6" s="71"/>
      <c r="G6" s="72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BA6" s="14"/>
      <c r="BB6" s="14"/>
      <c r="BC6" s="15"/>
      <c r="BD6" s="14"/>
      <c r="BE6" s="14"/>
      <c r="BF6" s="14"/>
      <c r="BG6" s="14"/>
      <c r="BH6" s="14"/>
      <c r="BI6" s="14"/>
    </row>
    <row r="7" spans="3:61" ht="6.75" customHeight="1">
      <c r="C7" s="63" t="s">
        <v>107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BA7" s="14"/>
      <c r="BB7" s="14"/>
      <c r="BC7" s="15"/>
      <c r="BD7" s="14"/>
      <c r="BE7" s="14"/>
      <c r="BF7" s="14"/>
      <c r="BG7" s="14"/>
      <c r="BH7" s="14"/>
      <c r="BI7" s="14"/>
    </row>
    <row r="8" spans="3:61" ht="6.75" customHeight="1"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BA8" s="14"/>
      <c r="BB8" s="14"/>
      <c r="BC8" s="15"/>
      <c r="BD8" s="14"/>
      <c r="BE8" s="14"/>
      <c r="BF8" s="14"/>
      <c r="BG8" s="14"/>
      <c r="BH8" s="14"/>
      <c r="BI8" s="14"/>
    </row>
    <row r="9" spans="3:61" ht="6.75" customHeight="1"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BA9" s="14"/>
      <c r="BB9" s="14"/>
      <c r="BC9" s="15"/>
      <c r="BD9" s="14"/>
      <c r="BE9" s="14"/>
      <c r="BF9" s="14"/>
      <c r="BG9" s="14"/>
      <c r="BH9" s="14"/>
      <c r="BI9" s="14"/>
    </row>
    <row r="10" spans="3:61" ht="6.75" customHeight="1"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BA10" s="14"/>
      <c r="BB10" s="14"/>
      <c r="BC10" s="15"/>
      <c r="BD10" s="14"/>
      <c r="BE10" s="14"/>
      <c r="BF10" s="14"/>
      <c r="BG10" s="14"/>
      <c r="BH10" s="14"/>
      <c r="BI10" s="14"/>
    </row>
    <row r="11" spans="3:61" ht="10.5" customHeight="1">
      <c r="C11" s="17"/>
      <c r="D11" s="12"/>
      <c r="E11" s="12"/>
      <c r="F11" s="12"/>
      <c r="G11" s="12"/>
      <c r="H11" s="12"/>
      <c r="I11" s="12"/>
      <c r="J11" s="12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73"/>
      <c r="AU11" s="73"/>
      <c r="AV11" s="73"/>
      <c r="AW11" s="73"/>
      <c r="AX11" s="73"/>
      <c r="AY11" s="17"/>
      <c r="BA11" s="14"/>
      <c r="BB11" s="14"/>
      <c r="BC11" s="15"/>
      <c r="BD11" s="14"/>
      <c r="BE11" s="14"/>
      <c r="BF11" s="14"/>
      <c r="BG11" s="14"/>
      <c r="BH11" s="14"/>
      <c r="BI11" s="14"/>
    </row>
    <row r="12" spans="3:61" ht="6.75" customHeight="1">
      <c r="C12" s="17"/>
      <c r="D12" s="10"/>
      <c r="E12" s="74" t="str">
        <f>IF(入力エリア!Q64="〇","4",IF(入力エリア!Q49="〇","3",IF(入力エリア!Q34="〇","2","1")))</f>
        <v>1</v>
      </c>
      <c r="F12" s="75" t="s">
        <v>69</v>
      </c>
      <c r="G12" s="75"/>
      <c r="I12" s="19"/>
      <c r="J12" s="10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73"/>
      <c r="AU12" s="73"/>
      <c r="AV12" s="73"/>
      <c r="AW12" s="73"/>
      <c r="AX12" s="73"/>
      <c r="AY12" s="17"/>
      <c r="BA12" s="14"/>
      <c r="BB12" s="14"/>
      <c r="BC12" s="15"/>
      <c r="BD12" s="14"/>
      <c r="BE12" s="14"/>
      <c r="BF12" s="14"/>
      <c r="BG12" s="14"/>
      <c r="BH12" s="14"/>
      <c r="BI12" s="14"/>
    </row>
    <row r="13" spans="3:61" ht="12" customHeight="1">
      <c r="C13" s="17"/>
      <c r="D13" s="10"/>
      <c r="E13" s="74"/>
      <c r="F13" s="75"/>
      <c r="G13" s="75"/>
      <c r="I13" s="19"/>
      <c r="J13" s="10"/>
      <c r="K13" s="19"/>
      <c r="L13" s="19"/>
      <c r="M13" s="19"/>
      <c r="N13" s="19"/>
      <c r="O13" s="19"/>
      <c r="P13" s="19"/>
      <c r="AT13" s="73"/>
      <c r="AU13" s="73"/>
      <c r="AV13" s="73"/>
      <c r="AW13" s="73"/>
      <c r="AX13" s="73"/>
      <c r="AY13" s="17"/>
      <c r="BA13" s="14"/>
      <c r="BB13" s="14"/>
      <c r="BC13" s="15"/>
      <c r="BD13" s="14"/>
      <c r="BE13" s="14"/>
      <c r="BF13" s="14"/>
      <c r="BG13" s="14"/>
      <c r="BH13" s="14"/>
      <c r="BI13" s="14"/>
    </row>
    <row r="14" spans="3:61" ht="6.75" customHeight="1">
      <c r="C14" s="17"/>
      <c r="D14" s="10"/>
      <c r="E14" s="19"/>
      <c r="F14" s="19"/>
      <c r="G14" s="19"/>
      <c r="H14" s="19"/>
      <c r="I14" s="19"/>
      <c r="J14" s="10"/>
      <c r="K14" s="80" t="s">
        <v>127</v>
      </c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2"/>
      <c r="Y14" s="76"/>
      <c r="Z14" s="20"/>
      <c r="AA14" s="20"/>
      <c r="AB14" s="20"/>
      <c r="AC14" s="20"/>
      <c r="AD14" s="20"/>
      <c r="AE14" s="20"/>
      <c r="AN14" s="77"/>
      <c r="AO14" s="78"/>
      <c r="AP14" s="78"/>
      <c r="AT14" s="73"/>
      <c r="AU14" s="73"/>
      <c r="AV14" s="73"/>
      <c r="AW14" s="73"/>
      <c r="AX14" s="73"/>
      <c r="AY14" s="17"/>
      <c r="BA14" s="14"/>
      <c r="BB14" s="14"/>
      <c r="BC14" s="15"/>
      <c r="BD14" s="14"/>
      <c r="BE14" s="14"/>
      <c r="BF14" s="14"/>
      <c r="BG14" s="14"/>
      <c r="BH14" s="14"/>
      <c r="BI14" s="14"/>
    </row>
    <row r="15" spans="3:61" ht="6.75" customHeight="1">
      <c r="C15" s="17"/>
      <c r="D15" s="10"/>
      <c r="E15" s="19"/>
      <c r="F15" s="19"/>
      <c r="G15" s="79">
        <v>1</v>
      </c>
      <c r="H15" s="79"/>
      <c r="I15" s="75" t="s">
        <v>70</v>
      </c>
      <c r="J15" s="75"/>
      <c r="K15" s="83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5"/>
      <c r="Y15" s="76"/>
      <c r="Z15" s="20"/>
      <c r="AA15" s="20"/>
      <c r="AB15" s="20"/>
      <c r="AC15" s="20"/>
      <c r="AD15" s="20"/>
      <c r="AE15" s="20"/>
      <c r="AN15" s="78"/>
      <c r="AO15" s="78"/>
      <c r="AP15" s="78"/>
      <c r="AT15" s="73"/>
      <c r="AU15" s="73"/>
      <c r="AV15" s="73"/>
      <c r="AW15" s="73"/>
      <c r="AX15" s="73"/>
      <c r="AY15" s="17"/>
      <c r="BA15" s="14"/>
      <c r="BB15" s="14"/>
      <c r="BC15" s="15"/>
      <c r="BD15" s="14"/>
      <c r="BE15" s="14"/>
      <c r="BF15" s="14"/>
      <c r="BG15" s="14"/>
      <c r="BH15" s="14"/>
      <c r="BI15" s="14"/>
    </row>
    <row r="16" spans="3:61" ht="6.75" customHeight="1">
      <c r="C16" s="17"/>
      <c r="D16" s="10"/>
      <c r="E16" s="19"/>
      <c r="F16" s="19"/>
      <c r="G16" s="79"/>
      <c r="H16" s="79"/>
      <c r="I16" s="75"/>
      <c r="J16" s="75"/>
      <c r="K16" s="86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8"/>
      <c r="Y16" s="76"/>
      <c r="Z16" s="20"/>
      <c r="AA16" s="20"/>
      <c r="AB16" s="20"/>
      <c r="AC16" s="20"/>
      <c r="AD16" s="20"/>
      <c r="AE16" s="20"/>
      <c r="AN16" s="78"/>
      <c r="AO16" s="78"/>
      <c r="AP16" s="78"/>
      <c r="AT16" s="73"/>
      <c r="AU16" s="73"/>
      <c r="AV16" s="73"/>
      <c r="AW16" s="73"/>
      <c r="AX16" s="73"/>
      <c r="AY16" s="17"/>
      <c r="BA16" s="14"/>
      <c r="BB16" s="14"/>
      <c r="BC16" s="15"/>
      <c r="BD16" s="14"/>
      <c r="BE16" s="14"/>
      <c r="BF16" s="14"/>
      <c r="BG16" s="14"/>
      <c r="BH16" s="14"/>
      <c r="BI16" s="14"/>
    </row>
    <row r="17" spans="3:61" ht="12" customHeight="1">
      <c r="C17" s="17"/>
      <c r="AY17" s="17"/>
      <c r="BA17" s="14"/>
      <c r="BB17" s="52" t="s">
        <v>127</v>
      </c>
      <c r="BC17" s="15"/>
      <c r="BD17" s="14"/>
      <c r="BE17" s="14"/>
      <c r="BF17" s="14"/>
      <c r="BG17" s="14"/>
      <c r="BH17" s="14"/>
      <c r="BI17" s="14"/>
    </row>
    <row r="18" spans="3:61" ht="6.75" customHeight="1">
      <c r="C18" s="17"/>
      <c r="D18" s="100" t="s">
        <v>71</v>
      </c>
      <c r="E18" s="100"/>
      <c r="F18" s="100"/>
      <c r="G18" s="100"/>
      <c r="H18" s="100"/>
      <c r="I18" s="100"/>
      <c r="J18" s="100"/>
      <c r="K18" s="100" t="s">
        <v>72</v>
      </c>
      <c r="L18" s="100"/>
      <c r="M18" s="100"/>
      <c r="N18" s="100"/>
      <c r="O18" s="100"/>
      <c r="P18" s="100"/>
      <c r="Q18" s="100"/>
      <c r="R18" s="102" t="s">
        <v>137</v>
      </c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4"/>
      <c r="AF18" s="108" t="s">
        <v>138</v>
      </c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 t="s">
        <v>73</v>
      </c>
      <c r="AS18" s="108"/>
      <c r="AT18" s="108"/>
      <c r="AU18" s="108"/>
      <c r="AV18" s="108"/>
      <c r="AW18" s="108"/>
      <c r="AX18" s="108"/>
      <c r="AY18" s="17"/>
      <c r="BA18" s="14"/>
      <c r="BB18" s="52" t="s">
        <v>129</v>
      </c>
      <c r="BC18" s="15"/>
      <c r="BD18" s="14"/>
      <c r="BE18" s="14"/>
      <c r="BF18" s="14"/>
      <c r="BG18" s="14"/>
      <c r="BH18" s="14"/>
      <c r="BI18" s="14"/>
    </row>
    <row r="19" spans="3:61" ht="6.75" customHeight="1">
      <c r="C19" s="17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5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7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7"/>
      <c r="BA19" s="14"/>
      <c r="BB19" s="52" t="s">
        <v>123</v>
      </c>
      <c r="BC19" s="15"/>
      <c r="BD19" s="14"/>
      <c r="BE19" s="14"/>
      <c r="BF19" s="14"/>
      <c r="BG19" s="14"/>
      <c r="BH19" s="14"/>
      <c r="BI19" s="14"/>
    </row>
    <row r="20" spans="3:61" ht="9.75" customHeight="1">
      <c r="C20" s="17"/>
      <c r="D20" s="109">
        <f>入力エリア!B11</f>
        <v>0</v>
      </c>
      <c r="E20" s="110"/>
      <c r="F20" s="110"/>
      <c r="G20" s="110"/>
      <c r="H20" s="110"/>
      <c r="I20" s="110"/>
      <c r="J20" s="110"/>
      <c r="K20" s="115">
        <f>入力エリア!D11</f>
        <v>0</v>
      </c>
      <c r="L20" s="116"/>
      <c r="M20" s="116"/>
      <c r="N20" s="116"/>
      <c r="O20" s="116"/>
      <c r="P20" s="116"/>
      <c r="Q20" s="117"/>
      <c r="R20" s="124" t="str">
        <f>入力エリア!G11</f>
        <v>ウエイトリフティング協会</v>
      </c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6"/>
      <c r="AF20" s="133" t="s">
        <v>74</v>
      </c>
      <c r="AG20" s="135">
        <f>入力エリア!J11</f>
        <v>0</v>
      </c>
      <c r="AH20" s="89"/>
      <c r="AI20" s="90"/>
      <c r="AJ20" s="92"/>
      <c r="AK20" s="92"/>
      <c r="AL20" s="21"/>
      <c r="AM20" s="21"/>
      <c r="AN20" s="21"/>
      <c r="AO20" s="21"/>
      <c r="AP20" s="21"/>
      <c r="AQ20" s="22"/>
      <c r="AR20" s="251">
        <f>入力エリア!B12</f>
        <v>0</v>
      </c>
      <c r="AS20" s="252"/>
      <c r="AT20" s="252"/>
      <c r="AU20" s="252"/>
      <c r="AV20" s="252"/>
      <c r="AW20" s="252"/>
      <c r="AX20" s="253"/>
      <c r="AY20" s="17"/>
      <c r="BA20" s="14"/>
      <c r="BC20" s="15"/>
      <c r="BD20" s="14"/>
      <c r="BE20" s="14"/>
      <c r="BF20" s="14"/>
      <c r="BG20" s="14"/>
      <c r="BH20" s="14"/>
      <c r="BI20" s="14"/>
    </row>
    <row r="21" spans="3:61" ht="9.75" customHeight="1">
      <c r="C21" s="17"/>
      <c r="D21" s="111"/>
      <c r="E21" s="112"/>
      <c r="F21" s="112"/>
      <c r="G21" s="112"/>
      <c r="H21" s="112"/>
      <c r="I21" s="112"/>
      <c r="J21" s="112"/>
      <c r="K21" s="118"/>
      <c r="L21" s="119"/>
      <c r="M21" s="119"/>
      <c r="N21" s="119"/>
      <c r="O21" s="119"/>
      <c r="P21" s="119"/>
      <c r="Q21" s="120"/>
      <c r="R21" s="127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9"/>
      <c r="AF21" s="134"/>
      <c r="AG21" s="136"/>
      <c r="AH21" s="91"/>
      <c r="AI21" s="91"/>
      <c r="AJ21" s="93"/>
      <c r="AK21" s="93"/>
      <c r="AL21" s="23"/>
      <c r="AM21" s="23"/>
      <c r="AN21" s="23"/>
      <c r="AO21" s="23"/>
      <c r="AP21" s="23"/>
      <c r="AQ21" s="24"/>
      <c r="AR21" s="254"/>
      <c r="AS21" s="255"/>
      <c r="AT21" s="255"/>
      <c r="AU21" s="255"/>
      <c r="AV21" s="255"/>
      <c r="AW21" s="255"/>
      <c r="AX21" s="256"/>
      <c r="AY21" s="17"/>
      <c r="BA21" s="14"/>
      <c r="BB21" s="14"/>
      <c r="BC21" s="15"/>
      <c r="BD21" s="14"/>
      <c r="BE21" s="14"/>
      <c r="BF21" s="14"/>
      <c r="BG21" s="14"/>
      <c r="BH21" s="14"/>
      <c r="BI21" s="14"/>
    </row>
    <row r="22" spans="3:61" ht="9.75" customHeight="1">
      <c r="C22" s="17"/>
      <c r="D22" s="111"/>
      <c r="E22" s="112"/>
      <c r="F22" s="112"/>
      <c r="G22" s="112"/>
      <c r="H22" s="112"/>
      <c r="I22" s="112"/>
      <c r="J22" s="112"/>
      <c r="K22" s="118"/>
      <c r="L22" s="119"/>
      <c r="M22" s="119"/>
      <c r="N22" s="119"/>
      <c r="O22" s="119"/>
      <c r="P22" s="119"/>
      <c r="Q22" s="120"/>
      <c r="R22" s="127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9"/>
      <c r="AF22" s="94">
        <f>入力エリア!L11</f>
        <v>0</v>
      </c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6"/>
      <c r="AR22" s="254"/>
      <c r="AS22" s="255"/>
      <c r="AT22" s="255"/>
      <c r="AU22" s="255"/>
      <c r="AV22" s="255"/>
      <c r="AW22" s="255"/>
      <c r="AX22" s="256"/>
      <c r="AY22" s="17"/>
      <c r="BA22" s="14"/>
      <c r="BB22" s="14"/>
      <c r="BC22" s="15"/>
      <c r="BD22" s="14"/>
      <c r="BE22" s="14"/>
      <c r="BF22" s="14"/>
      <c r="BG22" s="14"/>
      <c r="BH22" s="14"/>
      <c r="BI22" s="14"/>
    </row>
    <row r="23" spans="3:61" ht="9.75" customHeight="1">
      <c r="C23" s="17"/>
      <c r="D23" s="111"/>
      <c r="E23" s="112"/>
      <c r="F23" s="112"/>
      <c r="G23" s="112"/>
      <c r="H23" s="112"/>
      <c r="I23" s="112"/>
      <c r="J23" s="112"/>
      <c r="K23" s="118"/>
      <c r="L23" s="119"/>
      <c r="M23" s="119"/>
      <c r="N23" s="119"/>
      <c r="O23" s="119"/>
      <c r="P23" s="119"/>
      <c r="Q23" s="120"/>
      <c r="R23" s="127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9"/>
      <c r="AF23" s="94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6"/>
      <c r="AR23" s="254"/>
      <c r="AS23" s="255"/>
      <c r="AT23" s="255"/>
      <c r="AU23" s="255"/>
      <c r="AV23" s="255"/>
      <c r="AW23" s="255"/>
      <c r="AX23" s="256"/>
      <c r="AY23" s="17"/>
      <c r="BA23" s="14"/>
      <c r="BB23" s="14"/>
      <c r="BC23" s="15"/>
      <c r="BD23" s="14"/>
      <c r="BE23" s="14"/>
      <c r="BF23" s="14"/>
      <c r="BG23" s="14"/>
      <c r="BH23" s="14"/>
      <c r="BI23" s="14"/>
    </row>
    <row r="24" spans="3:61" ht="9.75" customHeight="1">
      <c r="C24" s="17"/>
      <c r="D24" s="113"/>
      <c r="E24" s="114"/>
      <c r="F24" s="114"/>
      <c r="G24" s="114"/>
      <c r="H24" s="114"/>
      <c r="I24" s="114"/>
      <c r="J24" s="114"/>
      <c r="K24" s="121"/>
      <c r="L24" s="122"/>
      <c r="M24" s="122"/>
      <c r="N24" s="122"/>
      <c r="O24" s="122"/>
      <c r="P24" s="122"/>
      <c r="Q24" s="123"/>
      <c r="R24" s="130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2"/>
      <c r="AF24" s="97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9"/>
      <c r="AR24" s="257"/>
      <c r="AS24" s="258"/>
      <c r="AT24" s="258"/>
      <c r="AU24" s="258"/>
      <c r="AV24" s="258"/>
      <c r="AW24" s="258"/>
      <c r="AX24" s="259"/>
      <c r="AY24" s="17"/>
      <c r="BA24" s="14"/>
      <c r="BB24" s="14"/>
      <c r="BC24" s="15"/>
      <c r="BD24" s="14"/>
      <c r="BE24" s="14"/>
      <c r="BF24" s="14"/>
      <c r="BG24" s="14"/>
      <c r="BH24" s="14"/>
      <c r="BI24" s="14"/>
    </row>
    <row r="25" spans="3:61" ht="15" customHeight="1">
      <c r="C25" s="17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14"/>
      <c r="AS25" s="14"/>
      <c r="AT25" s="14"/>
      <c r="AU25" s="14"/>
      <c r="AV25" s="14"/>
      <c r="AW25" s="14"/>
      <c r="AX25" s="14"/>
      <c r="AY25" s="17"/>
      <c r="BA25" s="14"/>
      <c r="BB25" s="14"/>
      <c r="BC25" s="15"/>
      <c r="BD25" s="14"/>
      <c r="BE25" s="14"/>
      <c r="BF25" s="14"/>
      <c r="BG25" s="14"/>
      <c r="BH25" s="14"/>
      <c r="BI25" s="14"/>
    </row>
    <row r="26" spans="3:61" ht="9.75" customHeight="1">
      <c r="C26" s="17"/>
      <c r="AL26" s="26"/>
      <c r="AM26" s="26"/>
      <c r="AN26" s="26"/>
      <c r="AO26" s="26"/>
      <c r="AP26" s="26"/>
      <c r="AQ26" s="26"/>
      <c r="AY26" s="17"/>
    </row>
    <row r="27" spans="3:61" ht="15.75" customHeight="1">
      <c r="C27" s="17"/>
      <c r="D27" s="159" t="s">
        <v>76</v>
      </c>
      <c r="E27" s="160"/>
      <c r="F27" s="165" t="s">
        <v>98</v>
      </c>
      <c r="G27" s="165"/>
      <c r="H27" s="155" t="s">
        <v>77</v>
      </c>
      <c r="I27" s="155"/>
      <c r="J27" s="155"/>
      <c r="K27" s="155"/>
      <c r="L27" s="166" t="s">
        <v>78</v>
      </c>
      <c r="M27" s="167"/>
      <c r="N27" s="167"/>
      <c r="O27" s="167"/>
      <c r="P27" s="167"/>
      <c r="Q27" s="167"/>
      <c r="R27" s="168"/>
      <c r="S27" s="169" t="s">
        <v>79</v>
      </c>
      <c r="T27" s="170"/>
      <c r="U27" s="170"/>
      <c r="V27" s="170"/>
      <c r="W27" s="170"/>
      <c r="X27" s="170"/>
      <c r="Y27" s="170"/>
      <c r="Z27" s="170"/>
      <c r="AA27" s="170"/>
      <c r="AB27" s="170"/>
      <c r="AC27" s="171"/>
      <c r="AD27" s="171"/>
      <c r="AE27" s="171"/>
      <c r="AF27" s="172"/>
      <c r="AG27" s="173" t="s">
        <v>80</v>
      </c>
      <c r="AH27" s="174"/>
      <c r="AI27" s="174"/>
      <c r="AJ27" s="174"/>
      <c r="AK27" s="174"/>
      <c r="AL27" s="137" t="s">
        <v>99</v>
      </c>
      <c r="AM27" s="138"/>
      <c r="AN27" s="138"/>
      <c r="AO27" s="138"/>
      <c r="AP27" s="138"/>
      <c r="AQ27" s="139"/>
      <c r="AR27" s="233" t="s">
        <v>97</v>
      </c>
      <c r="AS27" s="234"/>
      <c r="AT27" s="234"/>
      <c r="AU27" s="234"/>
      <c r="AV27" s="234"/>
      <c r="AW27" s="234"/>
      <c r="AX27" s="235"/>
      <c r="AY27" s="250" t="s">
        <v>130</v>
      </c>
      <c r="AZ27" s="250"/>
    </row>
    <row r="28" spans="3:61" ht="11.25" customHeight="1">
      <c r="C28" s="17"/>
      <c r="D28" s="161"/>
      <c r="E28" s="162"/>
      <c r="F28" s="165"/>
      <c r="G28" s="165"/>
      <c r="H28" s="155"/>
      <c r="I28" s="155"/>
      <c r="J28" s="155"/>
      <c r="K28" s="155"/>
      <c r="L28" s="140" t="s">
        <v>75</v>
      </c>
      <c r="M28" s="141"/>
      <c r="N28" s="141"/>
      <c r="O28" s="141"/>
      <c r="P28" s="141"/>
      <c r="Q28" s="141"/>
      <c r="R28" s="142"/>
      <c r="S28" s="146" t="s">
        <v>81</v>
      </c>
      <c r="T28" s="147"/>
      <c r="U28" s="147"/>
      <c r="V28" s="147"/>
      <c r="W28" s="147"/>
      <c r="X28" s="147" t="s">
        <v>82</v>
      </c>
      <c r="Y28" s="147"/>
      <c r="Z28" s="147"/>
      <c r="AA28" s="147"/>
      <c r="AB28" s="147"/>
      <c r="AC28" s="150"/>
      <c r="AD28" s="150"/>
      <c r="AE28" s="150"/>
      <c r="AF28" s="151"/>
      <c r="AG28" s="140"/>
      <c r="AH28" s="141"/>
      <c r="AI28" s="141"/>
      <c r="AJ28" s="141"/>
      <c r="AK28" s="142"/>
      <c r="AL28" s="154" t="s">
        <v>83</v>
      </c>
      <c r="AM28" s="137"/>
      <c r="AN28" s="157" t="s">
        <v>84</v>
      </c>
      <c r="AO28" s="156"/>
      <c r="AP28" s="145" t="s">
        <v>85</v>
      </c>
      <c r="AQ28" s="154"/>
      <c r="AR28" s="236" t="s">
        <v>8</v>
      </c>
      <c r="AS28" s="75"/>
      <c r="AT28" s="75"/>
      <c r="AU28" s="75"/>
      <c r="AV28" s="75"/>
      <c r="AW28" s="75"/>
      <c r="AX28" s="237"/>
      <c r="AY28" s="108"/>
      <c r="AZ28" s="108"/>
    </row>
    <row r="29" spans="3:61" ht="11.25" customHeight="1">
      <c r="C29" s="17"/>
      <c r="D29" s="163"/>
      <c r="E29" s="164"/>
      <c r="F29" s="165"/>
      <c r="G29" s="165"/>
      <c r="H29" s="155"/>
      <c r="I29" s="155"/>
      <c r="J29" s="155"/>
      <c r="K29" s="155"/>
      <c r="L29" s="143"/>
      <c r="M29" s="144"/>
      <c r="N29" s="144"/>
      <c r="O29" s="144"/>
      <c r="P29" s="144"/>
      <c r="Q29" s="144"/>
      <c r="R29" s="145"/>
      <c r="S29" s="148"/>
      <c r="T29" s="149"/>
      <c r="U29" s="149"/>
      <c r="V29" s="149"/>
      <c r="W29" s="149"/>
      <c r="X29" s="149"/>
      <c r="Y29" s="149"/>
      <c r="Z29" s="149"/>
      <c r="AA29" s="149"/>
      <c r="AB29" s="149"/>
      <c r="AC29" s="152"/>
      <c r="AD29" s="152"/>
      <c r="AE29" s="152"/>
      <c r="AF29" s="153"/>
      <c r="AG29" s="143"/>
      <c r="AH29" s="144"/>
      <c r="AI29" s="144"/>
      <c r="AJ29" s="144"/>
      <c r="AK29" s="145"/>
      <c r="AL29" s="155"/>
      <c r="AM29" s="156"/>
      <c r="AN29" s="157"/>
      <c r="AO29" s="156"/>
      <c r="AP29" s="158"/>
      <c r="AQ29" s="155"/>
      <c r="AR29" s="105"/>
      <c r="AS29" s="106"/>
      <c r="AT29" s="106"/>
      <c r="AU29" s="106"/>
      <c r="AV29" s="106"/>
      <c r="AW29" s="106"/>
      <c r="AX29" s="107"/>
      <c r="AY29" s="108"/>
      <c r="AZ29" s="108"/>
    </row>
    <row r="30" spans="3:61" ht="33" customHeight="1">
      <c r="C30" s="17"/>
      <c r="D30" s="184">
        <v>1</v>
      </c>
      <c r="E30" s="185"/>
      <c r="F30" s="188" t="str">
        <f>IF(AZ30=0,"",VLOOKUP(D30,入力エリア!$A$19:$P$78,11,FALSE))</f>
        <v/>
      </c>
      <c r="G30" s="189"/>
      <c r="H30" s="192" t="str">
        <f>IF(AZ30=0,"",VLOOKUP(D30,入力エリア!$A$19:$P$78,12,FALSE))</f>
        <v/>
      </c>
      <c r="I30" s="193"/>
      <c r="J30" s="193"/>
      <c r="K30" s="196" t="s">
        <v>86</v>
      </c>
      <c r="L30" s="198" t="str">
        <f>IF(AZ30=0,"",VLOOKUP(D30,入力エリア!$A$19:$P$78,5,))</f>
        <v/>
      </c>
      <c r="M30" s="199"/>
      <c r="N30" s="199"/>
      <c r="O30" s="199"/>
      <c r="P30" s="199"/>
      <c r="Q30" s="199"/>
      <c r="R30" s="200"/>
      <c r="S30" s="201" t="str">
        <f>IF(AZ30=0,"",VLOOKUP(D30,入力エリア!$A$19:$P$78,8,FALSE))</f>
        <v/>
      </c>
      <c r="T30" s="202"/>
      <c r="U30" s="202"/>
      <c r="V30" s="202"/>
      <c r="W30" s="202"/>
      <c r="X30" s="202"/>
      <c r="Y30" s="202"/>
      <c r="Z30" s="202"/>
      <c r="AA30" s="202"/>
      <c r="AB30" s="202"/>
      <c r="AC30" s="203"/>
      <c r="AD30" s="203"/>
      <c r="AE30" s="203"/>
      <c r="AF30" s="204"/>
      <c r="AG30" s="124" t="str">
        <f>IF(AZ30=0,"",VLOOKUP(D30,入力エリア!$A$19:$O$78,3,FALSE))</f>
        <v/>
      </c>
      <c r="AH30" s="125"/>
      <c r="AI30" s="125"/>
      <c r="AJ30" s="125"/>
      <c r="AK30" s="126"/>
      <c r="AL30" s="175" t="str">
        <f>IF(AZ30=0,"",VLOOKUP(D30,入力エリア!$A$19:$O$78,13,FALSE))</f>
        <v/>
      </c>
      <c r="AM30" s="176"/>
      <c r="AN30" s="177" t="str">
        <f>IF(AZ30=0,"",VLOOKUP(D30,入力エリア!$A$19:$O$78,14,FALSE))</f>
        <v/>
      </c>
      <c r="AO30" s="176"/>
      <c r="AP30" s="178" t="str">
        <f>IF(AZ30=0,"",VLOOKUP(D30,入力エリア!$A$19:$O$78,15,FALSE))</f>
        <v/>
      </c>
      <c r="AQ30" s="175"/>
      <c r="AR30" s="227" t="str">
        <f>IF(AZ30=0,"",VLOOKUP(D30,入力エリア!$A$19:$O$78,9,FALSE))</f>
        <v/>
      </c>
      <c r="AS30" s="228"/>
      <c r="AT30" s="228"/>
      <c r="AU30" s="228"/>
      <c r="AV30" s="228"/>
      <c r="AW30" s="228"/>
      <c r="AX30" s="229"/>
      <c r="AY30" s="100" t="str">
        <f>IF(AZ30=0,"",VLOOKUP(D30,入力エリア!$A$19:$P$78,16,TRUE))</f>
        <v/>
      </c>
      <c r="AZ30" s="100">
        <f>VLOOKUP(D30,入力エリア!$A$19:$P$79,16,FALSE)</f>
        <v>0</v>
      </c>
    </row>
    <row r="31" spans="3:61" ht="33" customHeight="1">
      <c r="C31" s="17"/>
      <c r="D31" s="186"/>
      <c r="E31" s="187"/>
      <c r="F31" s="190"/>
      <c r="G31" s="191"/>
      <c r="H31" s="194"/>
      <c r="I31" s="195"/>
      <c r="J31" s="195"/>
      <c r="K31" s="197"/>
      <c r="L31" s="179" t="str">
        <f>IF(AZ30=0,"",VLOOKUP(D30,入力エリア!$A$19:$P$78,4,))</f>
        <v/>
      </c>
      <c r="M31" s="180"/>
      <c r="N31" s="180"/>
      <c r="O31" s="180"/>
      <c r="P31" s="180"/>
      <c r="Q31" s="180"/>
      <c r="R31" s="181"/>
      <c r="S31" s="11"/>
      <c r="T31" s="182" t="str">
        <f>IF(AZ30=0,"",VLOOKUP(D30,入力エリア!$A$19:$O$78,7,FALSE))</f>
        <v/>
      </c>
      <c r="U31" s="182"/>
      <c r="V31" s="183" t="s">
        <v>87</v>
      </c>
      <c r="W31" s="183"/>
      <c r="X31" s="205" t="str">
        <f>IF(AZ30=0,"",VLOOKUP(D30,入力エリア!$A$19:$O$78,6,FALSE))</f>
        <v/>
      </c>
      <c r="Y31" s="206"/>
      <c r="Z31" s="206"/>
      <c r="AA31" s="206"/>
      <c r="AB31" s="206"/>
      <c r="AC31" s="206"/>
      <c r="AD31" s="206"/>
      <c r="AE31" s="206"/>
      <c r="AF31" s="207"/>
      <c r="AG31" s="130"/>
      <c r="AH31" s="131"/>
      <c r="AI31" s="131"/>
      <c r="AJ31" s="131"/>
      <c r="AK31" s="132"/>
      <c r="AL31" s="175"/>
      <c r="AM31" s="176"/>
      <c r="AN31" s="177"/>
      <c r="AO31" s="176"/>
      <c r="AP31" s="178"/>
      <c r="AQ31" s="175"/>
      <c r="AR31" s="230" t="str">
        <f>IF(AZ30=0,"",VLOOKUP(D30,入力エリア!$A$19:$O$78,10,FALSE))</f>
        <v/>
      </c>
      <c r="AS31" s="231"/>
      <c r="AT31" s="231"/>
      <c r="AU31" s="231"/>
      <c r="AV31" s="231"/>
      <c r="AW31" s="231"/>
      <c r="AX31" s="232"/>
      <c r="AY31" s="249"/>
      <c r="AZ31" s="249" t="str">
        <f>IF(AT30=0,"",VLOOKUP(AR30,入力エリア!$A$19:$P$78,4,))</f>
        <v/>
      </c>
    </row>
    <row r="32" spans="3:61" ht="33" customHeight="1">
      <c r="C32" s="17"/>
      <c r="D32" s="184">
        <v>2</v>
      </c>
      <c r="E32" s="185"/>
      <c r="F32" s="188" t="str">
        <f>IF(AZ32=0,"",VLOOKUP(D32,入力エリア!$A$19:$P$78,11,FALSE))</f>
        <v/>
      </c>
      <c r="G32" s="189"/>
      <c r="H32" s="192" t="str">
        <f>IF(AZ32=0,"",VLOOKUP(D32,入力エリア!$A$19:$P$78,12,FALSE))</f>
        <v/>
      </c>
      <c r="I32" s="217"/>
      <c r="J32" s="217"/>
      <c r="K32" s="196" t="s">
        <v>100</v>
      </c>
      <c r="L32" s="198" t="str">
        <f>IF(AZ32=0,"",VLOOKUP(D32,入力エリア!$A$19:$P$78,5,))</f>
        <v/>
      </c>
      <c r="M32" s="199"/>
      <c r="N32" s="199"/>
      <c r="O32" s="199"/>
      <c r="P32" s="199"/>
      <c r="Q32" s="199"/>
      <c r="R32" s="200"/>
      <c r="S32" s="220" t="str">
        <f>IF(AZ32=0,"",VLOOKUP(D32,入力エリア!$A$19:$P$78,8,FALSE))</f>
        <v/>
      </c>
      <c r="T32" s="221"/>
      <c r="U32" s="221"/>
      <c r="V32" s="221"/>
      <c r="W32" s="221"/>
      <c r="X32" s="221"/>
      <c r="Y32" s="221"/>
      <c r="Z32" s="221"/>
      <c r="AA32" s="221"/>
      <c r="AB32" s="221"/>
      <c r="AC32" s="221"/>
      <c r="AD32" s="221"/>
      <c r="AE32" s="221"/>
      <c r="AF32" s="222"/>
      <c r="AG32" s="124" t="str">
        <f>IF(AZ32=0,"",VLOOKUP(D32,入力エリア!$A$19:$O$78,3,FALSE))</f>
        <v/>
      </c>
      <c r="AH32" s="125"/>
      <c r="AI32" s="125"/>
      <c r="AJ32" s="125"/>
      <c r="AK32" s="126"/>
      <c r="AL32" s="208" t="str">
        <f>IF(AZ32=0,"",VLOOKUP(D32,入力エリア!$A$19:$O$78,13,FALSE))</f>
        <v/>
      </c>
      <c r="AM32" s="209"/>
      <c r="AN32" s="212" t="str">
        <f>IF(AZ32=0,"",VLOOKUP(D32,入力エリア!$A$19:$O$78,14,FALSE))</f>
        <v/>
      </c>
      <c r="AO32" s="209"/>
      <c r="AP32" s="212" t="str">
        <f>IF(AZ32=0,"",VLOOKUP(D32,入力エリア!$A$19:$O$78,15,FALSE))</f>
        <v/>
      </c>
      <c r="AQ32" s="214"/>
      <c r="AR32" s="227" t="str">
        <f>IF(AZ32=0,"",VLOOKUP(D32,入力エリア!$A$19:$O$78,9,FALSE))</f>
        <v/>
      </c>
      <c r="AS32" s="228"/>
      <c r="AT32" s="228"/>
      <c r="AU32" s="228"/>
      <c r="AV32" s="228"/>
      <c r="AW32" s="228"/>
      <c r="AX32" s="229"/>
      <c r="AY32" s="100" t="str">
        <f>IF(AZ32=0,"",VLOOKUP(D32,入力エリア!$A$19:$P$78,16,TRUE))</f>
        <v/>
      </c>
      <c r="AZ32" s="100">
        <f>VLOOKUP(D32,入力エリア!$A$19:$P$79,16,FALSE)</f>
        <v>0</v>
      </c>
    </row>
    <row r="33" spans="3:52" ht="33" customHeight="1">
      <c r="C33" s="17"/>
      <c r="D33" s="186"/>
      <c r="E33" s="187"/>
      <c r="F33" s="190"/>
      <c r="G33" s="191"/>
      <c r="H33" s="218"/>
      <c r="I33" s="219"/>
      <c r="J33" s="219"/>
      <c r="K33" s="197"/>
      <c r="L33" s="179" t="str">
        <f>IF(AZ32=0,"",VLOOKUP(D32,入力エリア!$A$19:$P$78,4,))</f>
        <v/>
      </c>
      <c r="M33" s="180"/>
      <c r="N33" s="180"/>
      <c r="O33" s="180"/>
      <c r="P33" s="180"/>
      <c r="Q33" s="180"/>
      <c r="R33" s="181"/>
      <c r="S33" s="11"/>
      <c r="T33" s="182" t="str">
        <f>IF(AZ32=0,"",VLOOKUP(D32,入力エリア!$A$19:$O$78,7,FALSE))</f>
        <v/>
      </c>
      <c r="U33" s="182"/>
      <c r="V33" s="183" t="s">
        <v>3</v>
      </c>
      <c r="W33" s="216"/>
      <c r="X33" s="205" t="str">
        <f>IF(AZ32=0,"",VLOOKUP(D32,入力エリア!$A$19:$O$78,6,FALSE))</f>
        <v/>
      </c>
      <c r="Y33" s="206"/>
      <c r="Z33" s="206"/>
      <c r="AA33" s="206"/>
      <c r="AB33" s="206"/>
      <c r="AC33" s="206"/>
      <c r="AD33" s="206"/>
      <c r="AE33" s="206"/>
      <c r="AF33" s="207"/>
      <c r="AG33" s="130"/>
      <c r="AH33" s="131"/>
      <c r="AI33" s="131"/>
      <c r="AJ33" s="131"/>
      <c r="AK33" s="132"/>
      <c r="AL33" s="210"/>
      <c r="AM33" s="211"/>
      <c r="AN33" s="213"/>
      <c r="AO33" s="211"/>
      <c r="AP33" s="213"/>
      <c r="AQ33" s="215"/>
      <c r="AR33" s="238" t="str">
        <f>IF(AZ32=0,"",VLOOKUP(D32,入力エリア!$A$19:$O$78,10,FALSE))</f>
        <v/>
      </c>
      <c r="AS33" s="239"/>
      <c r="AT33" s="239"/>
      <c r="AU33" s="239"/>
      <c r="AV33" s="239"/>
      <c r="AW33" s="239"/>
      <c r="AX33" s="240"/>
      <c r="AY33" s="101"/>
      <c r="AZ33" s="249" t="str">
        <f>IF(AT32=0,"",VLOOKUP(AR32,入力エリア!$A$19:$P$78,4,))</f>
        <v/>
      </c>
    </row>
    <row r="34" spans="3:52" ht="33" customHeight="1">
      <c r="C34" s="17"/>
      <c r="D34" s="184">
        <v>3</v>
      </c>
      <c r="E34" s="185"/>
      <c r="F34" s="188" t="str">
        <f>IF(AZ34=0,"",VLOOKUP(D34,入力エリア!$A$19:$P$78,11,FALSE))</f>
        <v/>
      </c>
      <c r="G34" s="189"/>
      <c r="H34" s="192" t="str">
        <f>IF(AZ34=0,"",VLOOKUP(D34,入力エリア!$A$19:$P$78,12,FALSE))</f>
        <v/>
      </c>
      <c r="I34" s="193"/>
      <c r="J34" s="193"/>
      <c r="K34" s="196" t="s">
        <v>100</v>
      </c>
      <c r="L34" s="198" t="str">
        <f>IF(AZ34=0,"",VLOOKUP(D34,入力エリア!$A$19:$P$78,5,))</f>
        <v/>
      </c>
      <c r="M34" s="199"/>
      <c r="N34" s="199"/>
      <c r="O34" s="199"/>
      <c r="P34" s="199"/>
      <c r="Q34" s="199"/>
      <c r="R34" s="200"/>
      <c r="S34" s="201" t="str">
        <f>IF(AZ34=0,"",VLOOKUP(D34,入力エリア!$A$19:$P$78,8,FALSE))</f>
        <v/>
      </c>
      <c r="T34" s="202"/>
      <c r="U34" s="202"/>
      <c r="V34" s="202"/>
      <c r="W34" s="202"/>
      <c r="X34" s="202"/>
      <c r="Y34" s="202"/>
      <c r="Z34" s="202"/>
      <c r="AA34" s="202"/>
      <c r="AB34" s="202"/>
      <c r="AC34" s="203"/>
      <c r="AD34" s="203"/>
      <c r="AE34" s="203"/>
      <c r="AF34" s="204"/>
      <c r="AG34" s="124" t="str">
        <f>IF(AZ34=0,"",VLOOKUP(D34,入力エリア!$A$19:$O$78,3,FALSE))</f>
        <v/>
      </c>
      <c r="AH34" s="125"/>
      <c r="AI34" s="125"/>
      <c r="AJ34" s="125"/>
      <c r="AK34" s="126"/>
      <c r="AL34" s="175" t="str">
        <f>IF(AZ34=0,"",VLOOKUP(D34,入力エリア!$A$19:$O$78,13,FALSE))</f>
        <v/>
      </c>
      <c r="AM34" s="176"/>
      <c r="AN34" s="177" t="str">
        <f>IF(AZ34=0,"",VLOOKUP(D34,入力エリア!$A$19:$O$78,14,FALSE))</f>
        <v/>
      </c>
      <c r="AO34" s="176"/>
      <c r="AP34" s="178" t="str">
        <f>IF(AZ34=0,"",VLOOKUP(D34,入力エリア!$A$19:$O$78,15,FALSE))</f>
        <v/>
      </c>
      <c r="AQ34" s="175"/>
      <c r="AR34" s="227" t="str">
        <f>IF(AZ34=0,"",VLOOKUP(D34,入力エリア!$A$19:$O$78,9,FALSE))</f>
        <v/>
      </c>
      <c r="AS34" s="228"/>
      <c r="AT34" s="228"/>
      <c r="AU34" s="228"/>
      <c r="AV34" s="228"/>
      <c r="AW34" s="228"/>
      <c r="AX34" s="229"/>
      <c r="AY34" s="100" t="str">
        <f>IF(AZ34=0,"",VLOOKUP(D34,入力エリア!$A$19:$P$78,16,TRUE))</f>
        <v/>
      </c>
      <c r="AZ34" s="100">
        <f>VLOOKUP(D34,入力エリア!$A$19:$P$79,16,FALSE)</f>
        <v>0</v>
      </c>
    </row>
    <row r="35" spans="3:52" ht="33" customHeight="1">
      <c r="C35" s="17"/>
      <c r="D35" s="186"/>
      <c r="E35" s="187"/>
      <c r="F35" s="190"/>
      <c r="G35" s="191"/>
      <c r="H35" s="194"/>
      <c r="I35" s="195"/>
      <c r="J35" s="195"/>
      <c r="K35" s="197"/>
      <c r="L35" s="179" t="str">
        <f>IF(AZ34=0,"",VLOOKUP(D34,入力エリア!$A$19:$P$78,4,))</f>
        <v/>
      </c>
      <c r="M35" s="180"/>
      <c r="N35" s="180"/>
      <c r="O35" s="180"/>
      <c r="P35" s="180"/>
      <c r="Q35" s="180"/>
      <c r="R35" s="181"/>
      <c r="S35" s="11"/>
      <c r="T35" s="182" t="str">
        <f>IF(AZ34=0,"",VLOOKUP(D34,入力エリア!$A$19:$O$78,7,FALSE))</f>
        <v/>
      </c>
      <c r="U35" s="182"/>
      <c r="V35" s="183" t="s">
        <v>3</v>
      </c>
      <c r="W35" s="183"/>
      <c r="X35" s="205" t="str">
        <f>IF(AZ34=0,"",VLOOKUP(D34,入力エリア!$A$19:$O$78,6,FALSE))</f>
        <v/>
      </c>
      <c r="Y35" s="206"/>
      <c r="Z35" s="206"/>
      <c r="AA35" s="206"/>
      <c r="AB35" s="206"/>
      <c r="AC35" s="206"/>
      <c r="AD35" s="206"/>
      <c r="AE35" s="206"/>
      <c r="AF35" s="207"/>
      <c r="AG35" s="130"/>
      <c r="AH35" s="131"/>
      <c r="AI35" s="131"/>
      <c r="AJ35" s="131"/>
      <c r="AK35" s="132"/>
      <c r="AL35" s="175"/>
      <c r="AM35" s="176"/>
      <c r="AN35" s="177"/>
      <c r="AO35" s="176"/>
      <c r="AP35" s="178"/>
      <c r="AQ35" s="175"/>
      <c r="AR35" s="230" t="str">
        <f>IF(AZ34=0,"",VLOOKUP(D34,入力エリア!$A$19:$O$78,10,FALSE))</f>
        <v/>
      </c>
      <c r="AS35" s="231"/>
      <c r="AT35" s="231"/>
      <c r="AU35" s="231"/>
      <c r="AV35" s="231"/>
      <c r="AW35" s="231"/>
      <c r="AX35" s="232"/>
      <c r="AY35" s="249"/>
      <c r="AZ35" s="249" t="str">
        <f>IF(AT34=0,"",VLOOKUP(AR34,入力エリア!$A$19:$P$78,4,))</f>
        <v/>
      </c>
    </row>
    <row r="36" spans="3:52" ht="33" customHeight="1">
      <c r="C36" s="17"/>
      <c r="D36" s="184">
        <v>4</v>
      </c>
      <c r="E36" s="185"/>
      <c r="F36" s="188" t="str">
        <f>IF(AZ36=0,"",VLOOKUP(D36,入力エリア!$A$19:$P$78,11,FALSE))</f>
        <v/>
      </c>
      <c r="G36" s="189"/>
      <c r="H36" s="192" t="str">
        <f>IF(AZ36=0,"",VLOOKUP(D36,入力エリア!$A$19:$P$78,12,FALSE))</f>
        <v/>
      </c>
      <c r="I36" s="193"/>
      <c r="J36" s="193"/>
      <c r="K36" s="196" t="s">
        <v>100</v>
      </c>
      <c r="L36" s="198" t="str">
        <f>IF(AZ36=0,"",VLOOKUP(D36,入力エリア!$A$19:$P$78,5,))</f>
        <v/>
      </c>
      <c r="M36" s="199"/>
      <c r="N36" s="199"/>
      <c r="O36" s="199"/>
      <c r="P36" s="199"/>
      <c r="Q36" s="199"/>
      <c r="R36" s="200"/>
      <c r="S36" s="201" t="str">
        <f>IF(AZ36=0,"",VLOOKUP(D36,入力エリア!$A$19:$P$78,8,FALSE))</f>
        <v/>
      </c>
      <c r="T36" s="202"/>
      <c r="U36" s="202"/>
      <c r="V36" s="202"/>
      <c r="W36" s="202"/>
      <c r="X36" s="202"/>
      <c r="Y36" s="202"/>
      <c r="Z36" s="202"/>
      <c r="AA36" s="202"/>
      <c r="AB36" s="202"/>
      <c r="AC36" s="203"/>
      <c r="AD36" s="203"/>
      <c r="AE36" s="203"/>
      <c r="AF36" s="204"/>
      <c r="AG36" s="124" t="str">
        <f>IF(AZ36=0,"",VLOOKUP(D36,入力エリア!$A$19:$O$78,3,FALSE))</f>
        <v/>
      </c>
      <c r="AH36" s="125"/>
      <c r="AI36" s="125"/>
      <c r="AJ36" s="125"/>
      <c r="AK36" s="126"/>
      <c r="AL36" s="175" t="str">
        <f>IF(AZ36=0,"",VLOOKUP(D36,入力エリア!$A$19:$O$78,13,FALSE))</f>
        <v/>
      </c>
      <c r="AM36" s="176"/>
      <c r="AN36" s="177" t="str">
        <f>IF(AZ36=0,"",VLOOKUP(D36,入力エリア!$A$19:$O$78,14,FALSE))</f>
        <v/>
      </c>
      <c r="AO36" s="176"/>
      <c r="AP36" s="178" t="str">
        <f>IF(AZ36=0,"",VLOOKUP(D36,入力エリア!$A$19:$O$78,15,FALSE))</f>
        <v/>
      </c>
      <c r="AQ36" s="175"/>
      <c r="AR36" s="227" t="str">
        <f>IF(AZ36=0,"",VLOOKUP(D36,入力エリア!$A$19:$O$78,9,FALSE))</f>
        <v/>
      </c>
      <c r="AS36" s="228"/>
      <c r="AT36" s="228"/>
      <c r="AU36" s="228"/>
      <c r="AV36" s="228"/>
      <c r="AW36" s="228"/>
      <c r="AX36" s="229"/>
      <c r="AY36" s="100" t="str">
        <f>IF(AZ36=0,"",VLOOKUP(D36,入力エリア!$A$19:$P$78,16,TRUE))</f>
        <v/>
      </c>
      <c r="AZ36" s="100">
        <f>VLOOKUP(D36,入力エリア!$A$19:$P$79,16,FALSE)</f>
        <v>0</v>
      </c>
    </row>
    <row r="37" spans="3:52" ht="33" customHeight="1">
      <c r="C37" s="17"/>
      <c r="D37" s="186"/>
      <c r="E37" s="187"/>
      <c r="F37" s="190"/>
      <c r="G37" s="191"/>
      <c r="H37" s="194"/>
      <c r="I37" s="195"/>
      <c r="J37" s="195"/>
      <c r="K37" s="197"/>
      <c r="L37" s="179" t="str">
        <f>IF(AZ36=0,"",VLOOKUP(D36,入力エリア!$A$19:$P$78,4,))</f>
        <v/>
      </c>
      <c r="M37" s="180"/>
      <c r="N37" s="180"/>
      <c r="O37" s="180"/>
      <c r="P37" s="180"/>
      <c r="Q37" s="180"/>
      <c r="R37" s="181"/>
      <c r="S37" s="11"/>
      <c r="T37" s="182" t="str">
        <f>IF(AZ36=0,"",VLOOKUP(D36,入力エリア!$A$19:$O$78,7,FALSE))</f>
        <v/>
      </c>
      <c r="U37" s="182"/>
      <c r="V37" s="183" t="s">
        <v>3</v>
      </c>
      <c r="W37" s="183"/>
      <c r="X37" s="205" t="str">
        <f>IF(AZ36=0,"",VLOOKUP(D36,入力エリア!$A$19:$O$78,6,FALSE))</f>
        <v/>
      </c>
      <c r="Y37" s="206"/>
      <c r="Z37" s="206"/>
      <c r="AA37" s="206"/>
      <c r="AB37" s="206"/>
      <c r="AC37" s="206"/>
      <c r="AD37" s="206"/>
      <c r="AE37" s="206"/>
      <c r="AF37" s="207"/>
      <c r="AG37" s="130"/>
      <c r="AH37" s="131"/>
      <c r="AI37" s="131"/>
      <c r="AJ37" s="131"/>
      <c r="AK37" s="132"/>
      <c r="AL37" s="175"/>
      <c r="AM37" s="176"/>
      <c r="AN37" s="177"/>
      <c r="AO37" s="176"/>
      <c r="AP37" s="178"/>
      <c r="AQ37" s="175"/>
      <c r="AR37" s="230" t="str">
        <f>IF(AZ36=0,"",VLOOKUP(D36,入力エリア!$A$19:$O$78,10,FALSE))</f>
        <v/>
      </c>
      <c r="AS37" s="231"/>
      <c r="AT37" s="231"/>
      <c r="AU37" s="231"/>
      <c r="AV37" s="231"/>
      <c r="AW37" s="231"/>
      <c r="AX37" s="232"/>
      <c r="AY37" s="249"/>
      <c r="AZ37" s="249" t="str">
        <f>IF(AT36=0,"",VLOOKUP(AR36,入力エリア!$A$19:$P$78,4,))</f>
        <v/>
      </c>
    </row>
    <row r="38" spans="3:52" ht="33" customHeight="1">
      <c r="C38" s="17"/>
      <c r="D38" s="184">
        <v>5</v>
      </c>
      <c r="E38" s="185"/>
      <c r="F38" s="188" t="str">
        <f>IF(AZ38=0,"",VLOOKUP(D38,入力エリア!$A$19:$P$78,11,FALSE))</f>
        <v/>
      </c>
      <c r="G38" s="189"/>
      <c r="H38" s="192" t="str">
        <f>IF(AZ38=0,"",VLOOKUP(D38,入力エリア!$A$19:$P$78,12,FALSE))</f>
        <v/>
      </c>
      <c r="I38" s="193"/>
      <c r="J38" s="193"/>
      <c r="K38" s="196" t="s">
        <v>100</v>
      </c>
      <c r="L38" s="198" t="str">
        <f>IF(AZ38=0,"",VLOOKUP(D38,入力エリア!$A$19:$P$78,5,))</f>
        <v/>
      </c>
      <c r="M38" s="199"/>
      <c r="N38" s="199"/>
      <c r="O38" s="199"/>
      <c r="P38" s="199"/>
      <c r="Q38" s="199"/>
      <c r="R38" s="200"/>
      <c r="S38" s="201" t="str">
        <f>IF(AZ38=0,"",VLOOKUP(D38,入力エリア!$A$19:$P$78,8,FALSE))</f>
        <v/>
      </c>
      <c r="T38" s="202"/>
      <c r="U38" s="202"/>
      <c r="V38" s="202"/>
      <c r="W38" s="202"/>
      <c r="X38" s="202"/>
      <c r="Y38" s="202"/>
      <c r="Z38" s="202"/>
      <c r="AA38" s="202"/>
      <c r="AB38" s="202"/>
      <c r="AC38" s="203"/>
      <c r="AD38" s="203"/>
      <c r="AE38" s="203"/>
      <c r="AF38" s="204"/>
      <c r="AG38" s="124" t="str">
        <f>IF(AZ38=0,"",VLOOKUP(D38,入力エリア!$A$19:$O$78,3,FALSE))</f>
        <v/>
      </c>
      <c r="AH38" s="125"/>
      <c r="AI38" s="125"/>
      <c r="AJ38" s="125"/>
      <c r="AK38" s="126"/>
      <c r="AL38" s="175" t="str">
        <f>IF(AZ38=0,"",VLOOKUP(D38,入力エリア!$A$19:$O$78,13,FALSE))</f>
        <v/>
      </c>
      <c r="AM38" s="176"/>
      <c r="AN38" s="177" t="str">
        <f>IF(AZ38=0,"",VLOOKUP(D38,入力エリア!$A$19:$O$78,14,FALSE))</f>
        <v/>
      </c>
      <c r="AO38" s="176"/>
      <c r="AP38" s="178" t="str">
        <f>IF(AZ38=0,"",VLOOKUP(D38,入力エリア!$A$19:$O$78,15,FALSE))</f>
        <v/>
      </c>
      <c r="AQ38" s="175"/>
      <c r="AR38" s="227" t="str">
        <f>IF(AZ38=0,"",VLOOKUP(D38,入力エリア!$A$19:$O$78,9,FALSE))</f>
        <v/>
      </c>
      <c r="AS38" s="228"/>
      <c r="AT38" s="228"/>
      <c r="AU38" s="228"/>
      <c r="AV38" s="228"/>
      <c r="AW38" s="228"/>
      <c r="AX38" s="229"/>
      <c r="AY38" s="100" t="str">
        <f>IF(AZ38=0,"",VLOOKUP(D38,入力エリア!$A$19:$P$78,16,TRUE))</f>
        <v/>
      </c>
      <c r="AZ38" s="100">
        <f>VLOOKUP(D38,入力エリア!$A$19:$P$79,16,FALSE)</f>
        <v>0</v>
      </c>
    </row>
    <row r="39" spans="3:52" ht="33" customHeight="1">
      <c r="C39" s="17"/>
      <c r="D39" s="186"/>
      <c r="E39" s="187"/>
      <c r="F39" s="190"/>
      <c r="G39" s="191"/>
      <c r="H39" s="194"/>
      <c r="I39" s="195"/>
      <c r="J39" s="195"/>
      <c r="K39" s="197"/>
      <c r="L39" s="179" t="str">
        <f>IF(AZ38=0,"",VLOOKUP(D38,入力エリア!$A$19:$P$78,4,))</f>
        <v/>
      </c>
      <c r="M39" s="180"/>
      <c r="N39" s="180"/>
      <c r="O39" s="180"/>
      <c r="P39" s="180"/>
      <c r="Q39" s="180"/>
      <c r="R39" s="181"/>
      <c r="S39" s="11"/>
      <c r="T39" s="182" t="str">
        <f>IF(AZ38=0,"",VLOOKUP(D38,入力エリア!$A$19:$O$78,7,FALSE))</f>
        <v/>
      </c>
      <c r="U39" s="182"/>
      <c r="V39" s="183" t="s">
        <v>3</v>
      </c>
      <c r="W39" s="183"/>
      <c r="X39" s="205" t="str">
        <f>IF(AZ38=0,"",VLOOKUP(D38,入力エリア!$A$19:$O$78,6,FALSE))</f>
        <v/>
      </c>
      <c r="Y39" s="206"/>
      <c r="Z39" s="206"/>
      <c r="AA39" s="206"/>
      <c r="AB39" s="206"/>
      <c r="AC39" s="206"/>
      <c r="AD39" s="206"/>
      <c r="AE39" s="206"/>
      <c r="AF39" s="207"/>
      <c r="AG39" s="130"/>
      <c r="AH39" s="131"/>
      <c r="AI39" s="131"/>
      <c r="AJ39" s="131"/>
      <c r="AK39" s="132"/>
      <c r="AL39" s="175"/>
      <c r="AM39" s="176"/>
      <c r="AN39" s="177"/>
      <c r="AO39" s="176"/>
      <c r="AP39" s="178"/>
      <c r="AQ39" s="175"/>
      <c r="AR39" s="230" t="str">
        <f>IF(AZ38=0,"",VLOOKUP(D38,入力エリア!$A$19:$O$78,10,FALSE))</f>
        <v/>
      </c>
      <c r="AS39" s="231"/>
      <c r="AT39" s="231"/>
      <c r="AU39" s="231"/>
      <c r="AV39" s="231"/>
      <c r="AW39" s="231"/>
      <c r="AX39" s="232"/>
      <c r="AY39" s="249"/>
      <c r="AZ39" s="249" t="str">
        <f>IF(AT38=0,"",VLOOKUP(AR38,入力エリア!$A$19:$P$78,4,))</f>
        <v/>
      </c>
    </row>
    <row r="40" spans="3:52" ht="33" customHeight="1">
      <c r="C40" s="17"/>
      <c r="D40" s="184">
        <v>6</v>
      </c>
      <c r="E40" s="185"/>
      <c r="F40" s="188" t="str">
        <f>IF(AZ40=0,"",VLOOKUP(D40,入力エリア!$A$19:$P$78,11,FALSE))</f>
        <v/>
      </c>
      <c r="G40" s="189"/>
      <c r="H40" s="192" t="str">
        <f>IF(AZ40=0,"",VLOOKUP(D40,入力エリア!$A$19:$P$78,12,FALSE))</f>
        <v/>
      </c>
      <c r="I40" s="193"/>
      <c r="J40" s="193"/>
      <c r="K40" s="196" t="s">
        <v>100</v>
      </c>
      <c r="L40" s="198" t="str">
        <f>IF(AZ40=0,"",VLOOKUP(D40,入力エリア!$A$19:$P$78,5,))</f>
        <v/>
      </c>
      <c r="M40" s="199"/>
      <c r="N40" s="199"/>
      <c r="O40" s="199"/>
      <c r="P40" s="199"/>
      <c r="Q40" s="199"/>
      <c r="R40" s="200"/>
      <c r="S40" s="201" t="str">
        <f>IF(AZ40=0,"",VLOOKUP(D40,入力エリア!$A$19:$P$78,8,FALSE))</f>
        <v/>
      </c>
      <c r="T40" s="202"/>
      <c r="U40" s="202"/>
      <c r="V40" s="202"/>
      <c r="W40" s="202"/>
      <c r="X40" s="202"/>
      <c r="Y40" s="202"/>
      <c r="Z40" s="202"/>
      <c r="AA40" s="202"/>
      <c r="AB40" s="202"/>
      <c r="AC40" s="203"/>
      <c r="AD40" s="203"/>
      <c r="AE40" s="203"/>
      <c r="AF40" s="204"/>
      <c r="AG40" s="124" t="str">
        <f>IF(AZ40=0,"",VLOOKUP(D40,入力エリア!$A$19:$O$78,3,FALSE))</f>
        <v/>
      </c>
      <c r="AH40" s="125"/>
      <c r="AI40" s="125"/>
      <c r="AJ40" s="125"/>
      <c r="AK40" s="126"/>
      <c r="AL40" s="175" t="str">
        <f>IF(AZ40=0,"",VLOOKUP(D40,入力エリア!$A$19:$O$78,13,FALSE))</f>
        <v/>
      </c>
      <c r="AM40" s="176"/>
      <c r="AN40" s="177" t="str">
        <f>IF(AZ40=0,"",VLOOKUP(D40,入力エリア!$A$19:$O$78,14,FALSE))</f>
        <v/>
      </c>
      <c r="AO40" s="176"/>
      <c r="AP40" s="178" t="str">
        <f>IF(AZ40=0,"",VLOOKUP(D40,入力エリア!$A$19:$O$78,15,FALSE))</f>
        <v/>
      </c>
      <c r="AQ40" s="175"/>
      <c r="AR40" s="227" t="str">
        <f>IF(AZ40=0,"",VLOOKUP(D40,入力エリア!$A$19:$O$78,9,FALSE))</f>
        <v/>
      </c>
      <c r="AS40" s="228"/>
      <c r="AT40" s="228"/>
      <c r="AU40" s="228"/>
      <c r="AV40" s="228"/>
      <c r="AW40" s="228"/>
      <c r="AX40" s="229"/>
      <c r="AY40" s="100" t="str">
        <f>IF(AZ40=0,"",VLOOKUP(D40,入力エリア!$A$19:$P$78,16,TRUE))</f>
        <v/>
      </c>
      <c r="AZ40" s="100">
        <f>VLOOKUP(D40,入力エリア!$A$19:$P$79,16,FALSE)</f>
        <v>0</v>
      </c>
    </row>
    <row r="41" spans="3:52" ht="33" customHeight="1">
      <c r="C41" s="17"/>
      <c r="D41" s="186"/>
      <c r="E41" s="187"/>
      <c r="F41" s="190"/>
      <c r="G41" s="191"/>
      <c r="H41" s="194"/>
      <c r="I41" s="195"/>
      <c r="J41" s="195"/>
      <c r="K41" s="197"/>
      <c r="L41" s="179" t="str">
        <f>IF(AZ40=0,"",VLOOKUP(D40,入力エリア!$A$19:$P$78,4,))</f>
        <v/>
      </c>
      <c r="M41" s="180"/>
      <c r="N41" s="180"/>
      <c r="O41" s="180"/>
      <c r="P41" s="180"/>
      <c r="Q41" s="180"/>
      <c r="R41" s="181"/>
      <c r="S41" s="11"/>
      <c r="T41" s="182" t="str">
        <f>IF(AZ40=0,"",VLOOKUP(D40,入力エリア!$A$19:$O$78,7,FALSE))</f>
        <v/>
      </c>
      <c r="U41" s="182"/>
      <c r="V41" s="183" t="s">
        <v>3</v>
      </c>
      <c r="W41" s="183"/>
      <c r="X41" s="205" t="str">
        <f>IF(AZ40=0,"",VLOOKUP(D40,入力エリア!$A$19:$O$78,6,FALSE))</f>
        <v/>
      </c>
      <c r="Y41" s="206"/>
      <c r="Z41" s="206"/>
      <c r="AA41" s="206"/>
      <c r="AB41" s="206"/>
      <c r="AC41" s="206"/>
      <c r="AD41" s="206"/>
      <c r="AE41" s="206"/>
      <c r="AF41" s="207"/>
      <c r="AG41" s="130"/>
      <c r="AH41" s="131"/>
      <c r="AI41" s="131"/>
      <c r="AJ41" s="131"/>
      <c r="AK41" s="132"/>
      <c r="AL41" s="175"/>
      <c r="AM41" s="176"/>
      <c r="AN41" s="177"/>
      <c r="AO41" s="176"/>
      <c r="AP41" s="178"/>
      <c r="AQ41" s="175"/>
      <c r="AR41" s="230" t="str">
        <f>IF(AZ40=0,"",VLOOKUP(D40,入力エリア!$A$19:$O$78,10,FALSE))</f>
        <v/>
      </c>
      <c r="AS41" s="231"/>
      <c r="AT41" s="231"/>
      <c r="AU41" s="231"/>
      <c r="AV41" s="231"/>
      <c r="AW41" s="231"/>
      <c r="AX41" s="232"/>
      <c r="AY41" s="249"/>
      <c r="AZ41" s="249" t="str">
        <f>IF(AT40=0,"",VLOOKUP(AR40,入力エリア!$A$19:$P$78,4,))</f>
        <v/>
      </c>
    </row>
    <row r="42" spans="3:52" ht="33" customHeight="1">
      <c r="C42" s="17"/>
      <c r="D42" s="184">
        <v>7</v>
      </c>
      <c r="E42" s="185"/>
      <c r="F42" s="188" t="str">
        <f>IF(AZ42=0,"",VLOOKUP(D42,入力エリア!$A$19:$P$78,11,FALSE))</f>
        <v/>
      </c>
      <c r="G42" s="189"/>
      <c r="H42" s="192" t="str">
        <f>IF(AZ42=0,"",VLOOKUP(D42,入力エリア!$A$19:$P$78,12,FALSE))</f>
        <v/>
      </c>
      <c r="I42" s="193"/>
      <c r="J42" s="193"/>
      <c r="K42" s="196" t="s">
        <v>100</v>
      </c>
      <c r="L42" s="198" t="str">
        <f>IF(AZ42=0,"",VLOOKUP(D42,入力エリア!$A$19:$P$78,5,))</f>
        <v/>
      </c>
      <c r="M42" s="199"/>
      <c r="N42" s="199"/>
      <c r="O42" s="199"/>
      <c r="P42" s="199"/>
      <c r="Q42" s="199"/>
      <c r="R42" s="200"/>
      <c r="S42" s="201" t="str">
        <f>IF(AZ42=0,"",VLOOKUP(D42,入力エリア!$A$19:$P$78,8,FALSE))</f>
        <v/>
      </c>
      <c r="T42" s="202"/>
      <c r="U42" s="202"/>
      <c r="V42" s="202"/>
      <c r="W42" s="202"/>
      <c r="X42" s="202"/>
      <c r="Y42" s="202"/>
      <c r="Z42" s="202"/>
      <c r="AA42" s="202"/>
      <c r="AB42" s="202"/>
      <c r="AC42" s="203"/>
      <c r="AD42" s="203"/>
      <c r="AE42" s="203"/>
      <c r="AF42" s="204"/>
      <c r="AG42" s="124" t="str">
        <f>IF(AZ42=0,"",VLOOKUP(D42,入力エリア!$A$19:$O$78,3,FALSE))</f>
        <v/>
      </c>
      <c r="AH42" s="125"/>
      <c r="AI42" s="125"/>
      <c r="AJ42" s="125"/>
      <c r="AK42" s="126"/>
      <c r="AL42" s="175" t="str">
        <f>IF(AZ42=0,"",VLOOKUP(D42,入力エリア!$A$19:$O$78,13,FALSE))</f>
        <v/>
      </c>
      <c r="AM42" s="176"/>
      <c r="AN42" s="177" t="str">
        <f>IF(AZ42=0,"",VLOOKUP(D42,入力エリア!$A$19:$O$78,14,FALSE))</f>
        <v/>
      </c>
      <c r="AO42" s="176"/>
      <c r="AP42" s="178" t="str">
        <f>IF(AZ42=0,"",VLOOKUP(D42,入力エリア!$A$19:$O$78,15,FALSE))</f>
        <v/>
      </c>
      <c r="AQ42" s="175"/>
      <c r="AR42" s="227" t="str">
        <f>IF(AZ42=0,"",VLOOKUP(D42,入力エリア!$A$19:$O$78,9,FALSE))</f>
        <v/>
      </c>
      <c r="AS42" s="228"/>
      <c r="AT42" s="228"/>
      <c r="AU42" s="228"/>
      <c r="AV42" s="228"/>
      <c r="AW42" s="228"/>
      <c r="AX42" s="229"/>
      <c r="AY42" s="100" t="str">
        <f>IF(AZ42=0,"",VLOOKUP(D42,入力エリア!$A$19:$P$78,16,TRUE))</f>
        <v/>
      </c>
      <c r="AZ42" s="100">
        <f>VLOOKUP(D42,入力エリア!$A$19:$P$79,16,FALSE)</f>
        <v>0</v>
      </c>
    </row>
    <row r="43" spans="3:52" ht="33" customHeight="1">
      <c r="C43" s="17"/>
      <c r="D43" s="186"/>
      <c r="E43" s="187"/>
      <c r="F43" s="190"/>
      <c r="G43" s="191"/>
      <c r="H43" s="194"/>
      <c r="I43" s="195"/>
      <c r="J43" s="195"/>
      <c r="K43" s="197"/>
      <c r="L43" s="179" t="str">
        <f>IF(AZ42=0,"",VLOOKUP(D42,入力エリア!$A$19:$P$78,4,))</f>
        <v/>
      </c>
      <c r="M43" s="180"/>
      <c r="N43" s="180"/>
      <c r="O43" s="180"/>
      <c r="P43" s="180"/>
      <c r="Q43" s="180"/>
      <c r="R43" s="181"/>
      <c r="S43" s="11"/>
      <c r="T43" s="182" t="str">
        <f>IF(AZ42=0,"",VLOOKUP(D42,入力エリア!$A$19:$O$78,7,FALSE))</f>
        <v/>
      </c>
      <c r="U43" s="182"/>
      <c r="V43" s="183" t="s">
        <v>3</v>
      </c>
      <c r="W43" s="183"/>
      <c r="X43" s="205" t="str">
        <f>IF(AZ42=0,"",VLOOKUP(D42,入力エリア!$A$19:$O$78,6,FALSE))</f>
        <v/>
      </c>
      <c r="Y43" s="206"/>
      <c r="Z43" s="206"/>
      <c r="AA43" s="206"/>
      <c r="AB43" s="206"/>
      <c r="AC43" s="206"/>
      <c r="AD43" s="206"/>
      <c r="AE43" s="206"/>
      <c r="AF43" s="207"/>
      <c r="AG43" s="130"/>
      <c r="AH43" s="131"/>
      <c r="AI43" s="131"/>
      <c r="AJ43" s="131"/>
      <c r="AK43" s="132"/>
      <c r="AL43" s="175"/>
      <c r="AM43" s="176"/>
      <c r="AN43" s="177"/>
      <c r="AO43" s="176"/>
      <c r="AP43" s="178"/>
      <c r="AQ43" s="175"/>
      <c r="AR43" s="230" t="str">
        <f>IF(AZ42=0,"",VLOOKUP(D42,入力エリア!$A$19:$O$78,10,FALSE))</f>
        <v/>
      </c>
      <c r="AS43" s="231"/>
      <c r="AT43" s="231"/>
      <c r="AU43" s="231"/>
      <c r="AV43" s="231"/>
      <c r="AW43" s="231"/>
      <c r="AX43" s="232"/>
      <c r="AY43" s="249"/>
      <c r="AZ43" s="249" t="str">
        <f>IF(AT42=0,"",VLOOKUP(AR42,入力エリア!$A$19:$P$78,4,))</f>
        <v/>
      </c>
    </row>
    <row r="44" spans="3:52" ht="33" customHeight="1">
      <c r="C44" s="17"/>
      <c r="D44" s="184">
        <v>8</v>
      </c>
      <c r="E44" s="185"/>
      <c r="F44" s="188" t="str">
        <f>IF(AZ44=0,"",VLOOKUP(D44,入力エリア!$A$19:$P$78,11,FALSE))</f>
        <v/>
      </c>
      <c r="G44" s="189"/>
      <c r="H44" s="192" t="str">
        <f>IF(AZ44=0,"",VLOOKUP(D44,入力エリア!$A$19:$P$78,12,FALSE))</f>
        <v/>
      </c>
      <c r="I44" s="193"/>
      <c r="J44" s="193"/>
      <c r="K44" s="196" t="s">
        <v>100</v>
      </c>
      <c r="L44" s="198" t="str">
        <f>IF(AZ44=0,"",VLOOKUP(D44,入力エリア!$A$19:$P$78,5,))</f>
        <v/>
      </c>
      <c r="M44" s="199"/>
      <c r="N44" s="199"/>
      <c r="O44" s="199"/>
      <c r="P44" s="199"/>
      <c r="Q44" s="199"/>
      <c r="R44" s="200"/>
      <c r="S44" s="201" t="str">
        <f>IF(AZ44=0,"",VLOOKUP(D44,入力エリア!$A$19:$P$78,8,FALSE))</f>
        <v/>
      </c>
      <c r="T44" s="202"/>
      <c r="U44" s="202"/>
      <c r="V44" s="202"/>
      <c r="W44" s="202"/>
      <c r="X44" s="202"/>
      <c r="Y44" s="202"/>
      <c r="Z44" s="202"/>
      <c r="AA44" s="202"/>
      <c r="AB44" s="202"/>
      <c r="AC44" s="203"/>
      <c r="AD44" s="203"/>
      <c r="AE44" s="203"/>
      <c r="AF44" s="204"/>
      <c r="AG44" s="124" t="str">
        <f>IF(AZ44=0,"",VLOOKUP(D44,入力エリア!$A$19:$O$78,3,FALSE))</f>
        <v/>
      </c>
      <c r="AH44" s="125"/>
      <c r="AI44" s="125"/>
      <c r="AJ44" s="125"/>
      <c r="AK44" s="126"/>
      <c r="AL44" s="175" t="str">
        <f>IF(AZ44=0,"",VLOOKUP(D44,入力エリア!$A$19:$O$78,13,FALSE))</f>
        <v/>
      </c>
      <c r="AM44" s="176"/>
      <c r="AN44" s="177" t="str">
        <f>IF(AZ44=0,"",VLOOKUP(D44,入力エリア!$A$19:$O$78,14,FALSE))</f>
        <v/>
      </c>
      <c r="AO44" s="176"/>
      <c r="AP44" s="178" t="str">
        <f>IF(AZ44=0,"",VLOOKUP(D44,入力エリア!$A$19:$O$78,15,FALSE))</f>
        <v/>
      </c>
      <c r="AQ44" s="175"/>
      <c r="AR44" s="227" t="str">
        <f>IF(AZ44=0,"",VLOOKUP(D44,入力エリア!$A$19:$O$78,9,FALSE))</f>
        <v/>
      </c>
      <c r="AS44" s="228"/>
      <c r="AT44" s="228"/>
      <c r="AU44" s="228"/>
      <c r="AV44" s="228"/>
      <c r="AW44" s="228"/>
      <c r="AX44" s="229"/>
      <c r="AY44" s="100" t="str">
        <f>IF(AZ44=0,"",VLOOKUP(D44,入力エリア!$A$19:$P$78,16,TRUE))</f>
        <v/>
      </c>
      <c r="AZ44" s="100">
        <f>VLOOKUP(D44,入力エリア!$A$19:$P$79,16,FALSE)</f>
        <v>0</v>
      </c>
    </row>
    <row r="45" spans="3:52" ht="33" customHeight="1">
      <c r="C45" s="17"/>
      <c r="D45" s="186"/>
      <c r="E45" s="187"/>
      <c r="F45" s="190"/>
      <c r="G45" s="191"/>
      <c r="H45" s="194"/>
      <c r="I45" s="195"/>
      <c r="J45" s="195"/>
      <c r="K45" s="197"/>
      <c r="L45" s="179" t="str">
        <f>IF(AZ44=0,"",VLOOKUP(D44,入力エリア!$A$19:$P$78,4,))</f>
        <v/>
      </c>
      <c r="M45" s="180"/>
      <c r="N45" s="180"/>
      <c r="O45" s="180"/>
      <c r="P45" s="180"/>
      <c r="Q45" s="180"/>
      <c r="R45" s="181"/>
      <c r="S45" s="11"/>
      <c r="T45" s="182" t="str">
        <f>IF(AZ44=0,"",VLOOKUP(D44,入力エリア!$A$19:$O$78,7,FALSE))</f>
        <v/>
      </c>
      <c r="U45" s="182"/>
      <c r="V45" s="183" t="s">
        <v>3</v>
      </c>
      <c r="W45" s="183"/>
      <c r="X45" s="205" t="str">
        <f>IF(AZ44=0,"",VLOOKUP(D44,入力エリア!$A$19:$O$78,6,FALSE))</f>
        <v/>
      </c>
      <c r="Y45" s="206"/>
      <c r="Z45" s="206"/>
      <c r="AA45" s="206"/>
      <c r="AB45" s="206"/>
      <c r="AC45" s="206"/>
      <c r="AD45" s="206"/>
      <c r="AE45" s="206"/>
      <c r="AF45" s="207"/>
      <c r="AG45" s="130"/>
      <c r="AH45" s="131"/>
      <c r="AI45" s="131"/>
      <c r="AJ45" s="131"/>
      <c r="AK45" s="132"/>
      <c r="AL45" s="175"/>
      <c r="AM45" s="176"/>
      <c r="AN45" s="177"/>
      <c r="AO45" s="176"/>
      <c r="AP45" s="178"/>
      <c r="AQ45" s="175"/>
      <c r="AR45" s="230" t="str">
        <f>IF(AZ44=0,"",VLOOKUP(D44,入力エリア!$A$19:$O$78,10,FALSE))</f>
        <v/>
      </c>
      <c r="AS45" s="231"/>
      <c r="AT45" s="231"/>
      <c r="AU45" s="231"/>
      <c r="AV45" s="231"/>
      <c r="AW45" s="231"/>
      <c r="AX45" s="232"/>
      <c r="AY45" s="249"/>
      <c r="AZ45" s="249" t="str">
        <f>IF(AT44=0,"",VLOOKUP(AR44,入力エリア!$A$19:$P$78,4,))</f>
        <v/>
      </c>
    </row>
    <row r="46" spans="3:52" ht="33" customHeight="1">
      <c r="C46" s="17"/>
      <c r="D46" s="184">
        <v>9</v>
      </c>
      <c r="E46" s="185"/>
      <c r="F46" s="188" t="str">
        <f>IF(AZ46=0,"",VLOOKUP(D46,入力エリア!$A$19:$P$78,11,FALSE))</f>
        <v/>
      </c>
      <c r="G46" s="189"/>
      <c r="H46" s="192" t="str">
        <f>IF(AZ46=0,"",VLOOKUP(D46,入力エリア!$A$19:$P$78,12,FALSE))</f>
        <v/>
      </c>
      <c r="I46" s="193"/>
      <c r="J46" s="193"/>
      <c r="K46" s="196" t="s">
        <v>100</v>
      </c>
      <c r="L46" s="198" t="str">
        <f>IF(AZ46=0,"",VLOOKUP(D46,入力エリア!$A$19:$P$78,5,))</f>
        <v/>
      </c>
      <c r="M46" s="199"/>
      <c r="N46" s="199"/>
      <c r="O46" s="199"/>
      <c r="P46" s="199"/>
      <c r="Q46" s="199"/>
      <c r="R46" s="200"/>
      <c r="S46" s="201" t="str">
        <f>IF(AZ46=0,"",VLOOKUP(D46,入力エリア!$A$19:$P$78,8,FALSE))</f>
        <v/>
      </c>
      <c r="T46" s="202"/>
      <c r="U46" s="202"/>
      <c r="V46" s="202"/>
      <c r="W46" s="202"/>
      <c r="X46" s="202"/>
      <c r="Y46" s="202"/>
      <c r="Z46" s="202"/>
      <c r="AA46" s="202"/>
      <c r="AB46" s="202"/>
      <c r="AC46" s="203"/>
      <c r="AD46" s="203"/>
      <c r="AE46" s="203"/>
      <c r="AF46" s="204"/>
      <c r="AG46" s="124" t="str">
        <f>IF(AZ46=0,"",VLOOKUP(D46,入力エリア!$A$19:$O$78,3,FALSE))</f>
        <v/>
      </c>
      <c r="AH46" s="125"/>
      <c r="AI46" s="125"/>
      <c r="AJ46" s="125"/>
      <c r="AK46" s="126"/>
      <c r="AL46" s="175" t="str">
        <f>IF(AZ46=0,"",VLOOKUP(D46,入力エリア!$A$19:$O$78,13,FALSE))</f>
        <v/>
      </c>
      <c r="AM46" s="176"/>
      <c r="AN46" s="177" t="str">
        <f>IF(AZ46=0,"",VLOOKUP(D46,入力エリア!$A$19:$O$78,14,FALSE))</f>
        <v/>
      </c>
      <c r="AO46" s="176"/>
      <c r="AP46" s="178" t="str">
        <f>IF(AZ46=0,"",VLOOKUP(D46,入力エリア!$A$19:$O$78,15,FALSE))</f>
        <v/>
      </c>
      <c r="AQ46" s="175"/>
      <c r="AR46" s="227" t="str">
        <f>IF(AZ46=0,"",VLOOKUP(D46,入力エリア!$A$19:$O$78,9,FALSE))</f>
        <v/>
      </c>
      <c r="AS46" s="228"/>
      <c r="AT46" s="228"/>
      <c r="AU46" s="228"/>
      <c r="AV46" s="228"/>
      <c r="AW46" s="228"/>
      <c r="AX46" s="229"/>
      <c r="AY46" s="100" t="str">
        <f>IF(AZ46=0,"",VLOOKUP(D46,入力エリア!$A$19:$P$78,16,TRUE))</f>
        <v/>
      </c>
      <c r="AZ46" s="100">
        <f>VLOOKUP(D46,入力エリア!$A$19:$P$79,16,FALSE)</f>
        <v>0</v>
      </c>
    </row>
    <row r="47" spans="3:52" ht="33" customHeight="1">
      <c r="C47" s="17"/>
      <c r="D47" s="186"/>
      <c r="E47" s="187"/>
      <c r="F47" s="190"/>
      <c r="G47" s="191"/>
      <c r="H47" s="194"/>
      <c r="I47" s="195"/>
      <c r="J47" s="195"/>
      <c r="K47" s="197"/>
      <c r="L47" s="179" t="str">
        <f>IF(AZ46=0,"",VLOOKUP(D46,入力エリア!$A$19:$P$78,4,))</f>
        <v/>
      </c>
      <c r="M47" s="180"/>
      <c r="N47" s="180"/>
      <c r="O47" s="180"/>
      <c r="P47" s="180"/>
      <c r="Q47" s="180"/>
      <c r="R47" s="181"/>
      <c r="S47" s="11"/>
      <c r="T47" s="182" t="str">
        <f>IF(AZ46=0,"",VLOOKUP(D46,入力エリア!$A$19:$O$78,7,FALSE))</f>
        <v/>
      </c>
      <c r="U47" s="182"/>
      <c r="V47" s="183" t="s">
        <v>3</v>
      </c>
      <c r="W47" s="183"/>
      <c r="X47" s="205" t="str">
        <f>IF(AZ46=0,"",VLOOKUP(D46,入力エリア!$A$19:$O$78,6,FALSE))</f>
        <v/>
      </c>
      <c r="Y47" s="206"/>
      <c r="Z47" s="206"/>
      <c r="AA47" s="206"/>
      <c r="AB47" s="206"/>
      <c r="AC47" s="206"/>
      <c r="AD47" s="206"/>
      <c r="AE47" s="206"/>
      <c r="AF47" s="207"/>
      <c r="AG47" s="130"/>
      <c r="AH47" s="131"/>
      <c r="AI47" s="131"/>
      <c r="AJ47" s="131"/>
      <c r="AK47" s="132"/>
      <c r="AL47" s="175"/>
      <c r="AM47" s="176"/>
      <c r="AN47" s="177"/>
      <c r="AO47" s="176"/>
      <c r="AP47" s="178"/>
      <c r="AQ47" s="175"/>
      <c r="AR47" s="230" t="str">
        <f>IF(AZ46=0,"",VLOOKUP(D46,入力エリア!$A$19:$O$78,10,FALSE))</f>
        <v/>
      </c>
      <c r="AS47" s="231"/>
      <c r="AT47" s="231"/>
      <c r="AU47" s="231"/>
      <c r="AV47" s="231"/>
      <c r="AW47" s="231"/>
      <c r="AX47" s="232"/>
      <c r="AY47" s="249"/>
      <c r="AZ47" s="249" t="str">
        <f>IF(AT46=0,"",VLOOKUP(AR46,入力エリア!$A$19:$P$78,4,))</f>
        <v/>
      </c>
    </row>
    <row r="48" spans="3:52" ht="33" customHeight="1">
      <c r="C48" s="17"/>
      <c r="D48" s="184">
        <v>10</v>
      </c>
      <c r="E48" s="185"/>
      <c r="F48" s="188" t="str">
        <f>IF(AZ48=0,"",VLOOKUP(D48,入力エリア!$A$19:$P$78,11,FALSE))</f>
        <v/>
      </c>
      <c r="G48" s="189"/>
      <c r="H48" s="192" t="str">
        <f>IF(AZ48=0,"",VLOOKUP(D48,入力エリア!$A$19:$P$78,12,FALSE))</f>
        <v/>
      </c>
      <c r="I48" s="193"/>
      <c r="J48" s="193"/>
      <c r="K48" s="196" t="s">
        <v>100</v>
      </c>
      <c r="L48" s="198" t="str">
        <f>IF(AZ48=0,"",VLOOKUP(D48,入力エリア!$A$19:$P$78,5,))</f>
        <v/>
      </c>
      <c r="M48" s="199"/>
      <c r="N48" s="199"/>
      <c r="O48" s="199"/>
      <c r="P48" s="199"/>
      <c r="Q48" s="199"/>
      <c r="R48" s="200"/>
      <c r="S48" s="201" t="str">
        <f>IF(AZ48=0,"",VLOOKUP(D48,入力エリア!$A$19:$P$78,8,FALSE))</f>
        <v/>
      </c>
      <c r="T48" s="202"/>
      <c r="U48" s="202"/>
      <c r="V48" s="202"/>
      <c r="W48" s="202"/>
      <c r="X48" s="202"/>
      <c r="Y48" s="202"/>
      <c r="Z48" s="202"/>
      <c r="AA48" s="202"/>
      <c r="AB48" s="202"/>
      <c r="AC48" s="203"/>
      <c r="AD48" s="203"/>
      <c r="AE48" s="203"/>
      <c r="AF48" s="204"/>
      <c r="AG48" s="124" t="str">
        <f>IF(AZ48=0,"",VLOOKUP(D48,入力エリア!$A$19:$O$78,3,FALSE))</f>
        <v/>
      </c>
      <c r="AH48" s="125"/>
      <c r="AI48" s="125"/>
      <c r="AJ48" s="125"/>
      <c r="AK48" s="126"/>
      <c r="AL48" s="175" t="str">
        <f>IF(AZ48=0,"",VLOOKUP(D48,入力エリア!$A$19:$O$78,13,FALSE))</f>
        <v/>
      </c>
      <c r="AM48" s="176"/>
      <c r="AN48" s="177" t="str">
        <f>IF(AZ48=0,"",VLOOKUP(D48,入力エリア!$A$19:$O$78,14,FALSE))</f>
        <v/>
      </c>
      <c r="AO48" s="176"/>
      <c r="AP48" s="178" t="str">
        <f>IF(AZ48=0,"",VLOOKUP(D48,入力エリア!$A$19:$O$78,15,FALSE))</f>
        <v/>
      </c>
      <c r="AQ48" s="175"/>
      <c r="AR48" s="227" t="str">
        <f>IF(AZ48=0,"",VLOOKUP(D48,入力エリア!$A$19:$O$78,9,FALSE))</f>
        <v/>
      </c>
      <c r="AS48" s="228"/>
      <c r="AT48" s="228"/>
      <c r="AU48" s="228"/>
      <c r="AV48" s="228"/>
      <c r="AW48" s="228"/>
      <c r="AX48" s="229"/>
      <c r="AY48" s="100" t="str">
        <f>IF(AZ48=0,"",VLOOKUP(D48,入力エリア!$A$19:$P$78,16,TRUE))</f>
        <v/>
      </c>
      <c r="AZ48" s="100">
        <f>VLOOKUP(D48,入力エリア!$A$19:$P$79,16,FALSE)</f>
        <v>0</v>
      </c>
    </row>
    <row r="49" spans="1:64" ht="33" customHeight="1">
      <c r="C49" s="17"/>
      <c r="D49" s="186"/>
      <c r="E49" s="187"/>
      <c r="F49" s="190"/>
      <c r="G49" s="191"/>
      <c r="H49" s="194"/>
      <c r="I49" s="195"/>
      <c r="J49" s="195"/>
      <c r="K49" s="197"/>
      <c r="L49" s="179" t="str">
        <f>IF(AZ48=0,"",VLOOKUP(D48,入力エリア!$A$19:$P$78,4,))</f>
        <v/>
      </c>
      <c r="M49" s="180"/>
      <c r="N49" s="180"/>
      <c r="O49" s="180"/>
      <c r="P49" s="180"/>
      <c r="Q49" s="180"/>
      <c r="R49" s="181"/>
      <c r="S49" s="11"/>
      <c r="T49" s="182" t="str">
        <f>IF(AZ48=0,"",VLOOKUP(D48,入力エリア!$A$19:$O$78,7,FALSE))</f>
        <v/>
      </c>
      <c r="U49" s="182"/>
      <c r="V49" s="183" t="s">
        <v>3</v>
      </c>
      <c r="W49" s="183"/>
      <c r="X49" s="205" t="str">
        <f>IF(AZ48=0,"",VLOOKUP(D48,入力エリア!$A$19:$O$78,6,FALSE))</f>
        <v/>
      </c>
      <c r="Y49" s="206"/>
      <c r="Z49" s="206"/>
      <c r="AA49" s="206"/>
      <c r="AB49" s="206"/>
      <c r="AC49" s="206"/>
      <c r="AD49" s="206"/>
      <c r="AE49" s="206"/>
      <c r="AF49" s="207"/>
      <c r="AG49" s="130"/>
      <c r="AH49" s="131"/>
      <c r="AI49" s="131"/>
      <c r="AJ49" s="131"/>
      <c r="AK49" s="132"/>
      <c r="AL49" s="175"/>
      <c r="AM49" s="176"/>
      <c r="AN49" s="177"/>
      <c r="AO49" s="176"/>
      <c r="AP49" s="178"/>
      <c r="AQ49" s="175"/>
      <c r="AR49" s="230" t="str">
        <f>IF(AZ48=0,"",VLOOKUP(D48,入力エリア!$A$19:$O$78,10,FALSE))</f>
        <v/>
      </c>
      <c r="AS49" s="231"/>
      <c r="AT49" s="231"/>
      <c r="AU49" s="231"/>
      <c r="AV49" s="231"/>
      <c r="AW49" s="231"/>
      <c r="AX49" s="232"/>
      <c r="AY49" s="249"/>
      <c r="AZ49" s="249" t="str">
        <f>IF(AT48=0,"",VLOOKUP(AR48,入力エリア!$A$19:$P$78,4,))</f>
        <v/>
      </c>
    </row>
    <row r="50" spans="1:64" ht="33" customHeight="1">
      <c r="C50" s="17"/>
      <c r="D50" s="223">
        <v>11</v>
      </c>
      <c r="E50" s="224"/>
      <c r="F50" s="188" t="str">
        <f>IF(AZ50=0,"",VLOOKUP(D50,入力エリア!$A$19:$P$78,11,FALSE))</f>
        <v/>
      </c>
      <c r="G50" s="189"/>
      <c r="H50" s="192" t="str">
        <f>IF(AZ50=0,"",VLOOKUP(D50,入力エリア!$A$19:$P$78,12,FALSE))</f>
        <v/>
      </c>
      <c r="I50" s="193"/>
      <c r="J50" s="193"/>
      <c r="K50" s="196" t="s">
        <v>100</v>
      </c>
      <c r="L50" s="198" t="str">
        <f>IF(AZ50=0,"",VLOOKUP(D50,入力エリア!$A$19:$P$78,5,))</f>
        <v/>
      </c>
      <c r="M50" s="199"/>
      <c r="N50" s="199"/>
      <c r="O50" s="199"/>
      <c r="P50" s="199"/>
      <c r="Q50" s="199"/>
      <c r="R50" s="200"/>
      <c r="S50" s="201" t="str">
        <f>IF(AZ50=0,"",VLOOKUP(D50,入力エリア!$A$19:$P$78,8,FALSE))</f>
        <v/>
      </c>
      <c r="T50" s="202"/>
      <c r="U50" s="202"/>
      <c r="V50" s="202"/>
      <c r="W50" s="202"/>
      <c r="X50" s="202"/>
      <c r="Y50" s="202"/>
      <c r="Z50" s="202"/>
      <c r="AA50" s="202"/>
      <c r="AB50" s="202"/>
      <c r="AC50" s="203"/>
      <c r="AD50" s="203"/>
      <c r="AE50" s="203"/>
      <c r="AF50" s="204"/>
      <c r="AG50" s="124" t="str">
        <f>IF(AZ50=0,"",VLOOKUP(D50,入力エリア!$A$19:$O$78,3,FALSE))</f>
        <v/>
      </c>
      <c r="AH50" s="125"/>
      <c r="AI50" s="125"/>
      <c r="AJ50" s="125"/>
      <c r="AK50" s="126"/>
      <c r="AL50" s="175" t="str">
        <f>IF(AZ50=0,"",VLOOKUP(D50,入力エリア!$A$19:$O$78,13,FALSE))</f>
        <v/>
      </c>
      <c r="AM50" s="176"/>
      <c r="AN50" s="177" t="str">
        <f>IF(AZ50=0,"",VLOOKUP(D50,入力エリア!$A$19:$O$78,14,FALSE))</f>
        <v/>
      </c>
      <c r="AO50" s="176"/>
      <c r="AP50" s="178" t="str">
        <f>IF(AZ50=0,"",VLOOKUP(D50,入力エリア!$A$19:$O$78,15,FALSE))</f>
        <v/>
      </c>
      <c r="AQ50" s="175"/>
      <c r="AR50" s="227" t="str">
        <f>IF(AZ50=0,"",VLOOKUP(D50,入力エリア!$A$19:$O$78,9,FALSE))</f>
        <v/>
      </c>
      <c r="AS50" s="228"/>
      <c r="AT50" s="228"/>
      <c r="AU50" s="228"/>
      <c r="AV50" s="228"/>
      <c r="AW50" s="228"/>
      <c r="AX50" s="229"/>
      <c r="AY50" s="100" t="str">
        <f>IF(AZ50=0,"",VLOOKUP(D50,入力エリア!$A$19:$P$78,16,TRUE))</f>
        <v/>
      </c>
      <c r="AZ50" s="100">
        <f>VLOOKUP(D50,入力エリア!$A$19:$P$79,16,FALSE)</f>
        <v>0</v>
      </c>
    </row>
    <row r="51" spans="1:64" ht="33" customHeight="1">
      <c r="C51" s="17"/>
      <c r="D51" s="186"/>
      <c r="E51" s="187"/>
      <c r="F51" s="190"/>
      <c r="G51" s="191"/>
      <c r="H51" s="194"/>
      <c r="I51" s="195"/>
      <c r="J51" s="195"/>
      <c r="K51" s="197"/>
      <c r="L51" s="179" t="str">
        <f>IF(AZ50=0,"",VLOOKUP(D50,入力エリア!$A$19:$P$78,4,))</f>
        <v/>
      </c>
      <c r="M51" s="180"/>
      <c r="N51" s="180"/>
      <c r="O51" s="180"/>
      <c r="P51" s="180"/>
      <c r="Q51" s="180"/>
      <c r="R51" s="181"/>
      <c r="S51" s="11"/>
      <c r="T51" s="182" t="str">
        <f>IF(AZ50=0,"",VLOOKUP(D50,入力エリア!$A$19:$O$78,7,FALSE))</f>
        <v/>
      </c>
      <c r="U51" s="182"/>
      <c r="V51" s="183" t="s">
        <v>3</v>
      </c>
      <c r="W51" s="183"/>
      <c r="X51" s="205" t="str">
        <f>IF(AZ50=0,"",VLOOKUP(D50,入力エリア!$A$19:$O$78,6,FALSE))</f>
        <v/>
      </c>
      <c r="Y51" s="206"/>
      <c r="Z51" s="206"/>
      <c r="AA51" s="206"/>
      <c r="AB51" s="206"/>
      <c r="AC51" s="206"/>
      <c r="AD51" s="206"/>
      <c r="AE51" s="206"/>
      <c r="AF51" s="207"/>
      <c r="AG51" s="130"/>
      <c r="AH51" s="131"/>
      <c r="AI51" s="131"/>
      <c r="AJ51" s="131"/>
      <c r="AK51" s="132"/>
      <c r="AL51" s="175"/>
      <c r="AM51" s="176"/>
      <c r="AN51" s="177"/>
      <c r="AO51" s="176"/>
      <c r="AP51" s="178"/>
      <c r="AQ51" s="175"/>
      <c r="AR51" s="230" t="str">
        <f>IF(AZ50=0,"",VLOOKUP(D50,入力エリア!$A$19:$O$78,10,FALSE))</f>
        <v/>
      </c>
      <c r="AS51" s="231"/>
      <c r="AT51" s="231"/>
      <c r="AU51" s="231"/>
      <c r="AV51" s="231"/>
      <c r="AW51" s="231"/>
      <c r="AX51" s="232"/>
      <c r="AY51" s="249"/>
      <c r="AZ51" s="249" t="str">
        <f>IF(AT50=0,"",VLOOKUP(AR50,入力エリア!$A$19:$P$78,4,))</f>
        <v/>
      </c>
    </row>
    <row r="52" spans="1:64" ht="33" customHeight="1">
      <c r="C52" s="17"/>
      <c r="D52" s="184">
        <v>12</v>
      </c>
      <c r="E52" s="185"/>
      <c r="F52" s="188" t="str">
        <f>IF(AZ52=0,"",VLOOKUP(D52,入力エリア!$A$19:$P$78,11,FALSE))</f>
        <v/>
      </c>
      <c r="G52" s="189"/>
      <c r="H52" s="192" t="str">
        <f>IF(AZ52=0,"",VLOOKUP(D52,入力エリア!$A$19:$P$78,12,FALSE))</f>
        <v/>
      </c>
      <c r="I52" s="193"/>
      <c r="J52" s="193"/>
      <c r="K52" s="196" t="s">
        <v>100</v>
      </c>
      <c r="L52" s="198" t="str">
        <f>IF(AZ52=0,"",VLOOKUP(D52,入力エリア!$A$19:$P$78,5,))</f>
        <v/>
      </c>
      <c r="M52" s="199"/>
      <c r="N52" s="199"/>
      <c r="O52" s="199"/>
      <c r="P52" s="199"/>
      <c r="Q52" s="199"/>
      <c r="R52" s="200"/>
      <c r="S52" s="201" t="str">
        <f>IF(AZ52=0,"",VLOOKUP(D52,入力エリア!$A$19:$P$78,8,FALSE))</f>
        <v/>
      </c>
      <c r="T52" s="202"/>
      <c r="U52" s="202"/>
      <c r="V52" s="202"/>
      <c r="W52" s="202"/>
      <c r="X52" s="202"/>
      <c r="Y52" s="202"/>
      <c r="Z52" s="202"/>
      <c r="AA52" s="202"/>
      <c r="AB52" s="202"/>
      <c r="AC52" s="203"/>
      <c r="AD52" s="203"/>
      <c r="AE52" s="203"/>
      <c r="AF52" s="204"/>
      <c r="AG52" s="124" t="str">
        <f>IF(AZ52=0,"",VLOOKUP(D52,入力エリア!$A$19:$O$78,3,FALSE))</f>
        <v/>
      </c>
      <c r="AH52" s="125"/>
      <c r="AI52" s="125"/>
      <c r="AJ52" s="125"/>
      <c r="AK52" s="126"/>
      <c r="AL52" s="175" t="str">
        <f>IF(AZ52=0,"",VLOOKUP(D52,入力エリア!$A$19:$O$78,13,FALSE))</f>
        <v/>
      </c>
      <c r="AM52" s="176"/>
      <c r="AN52" s="177" t="str">
        <f>IF(AZ52=0,"",VLOOKUP(D52,入力エリア!$A$19:$O$78,14,FALSE))</f>
        <v/>
      </c>
      <c r="AO52" s="176"/>
      <c r="AP52" s="178" t="str">
        <f>IF(AZ52=0,"",VLOOKUP(D52,入力エリア!$A$19:$O$78,15,FALSE))</f>
        <v/>
      </c>
      <c r="AQ52" s="175"/>
      <c r="AR52" s="227" t="str">
        <f>IF(AZ52=0,"",VLOOKUP(D52,入力エリア!$A$19:$O$78,9,FALSE))</f>
        <v/>
      </c>
      <c r="AS52" s="228"/>
      <c r="AT52" s="228"/>
      <c r="AU52" s="228"/>
      <c r="AV52" s="228"/>
      <c r="AW52" s="228"/>
      <c r="AX52" s="229"/>
      <c r="AY52" s="100" t="str">
        <f>IF(AZ52=0,"",VLOOKUP(D52,入力エリア!$A$19:$P$78,16,TRUE))</f>
        <v/>
      </c>
      <c r="AZ52" s="100">
        <f>VLOOKUP(D52,入力エリア!$A$19:$P$79,16,FALSE)</f>
        <v>0</v>
      </c>
    </row>
    <row r="53" spans="1:64" ht="33" customHeight="1">
      <c r="C53" s="17"/>
      <c r="D53" s="186"/>
      <c r="E53" s="187"/>
      <c r="F53" s="190"/>
      <c r="G53" s="191"/>
      <c r="H53" s="194"/>
      <c r="I53" s="195"/>
      <c r="J53" s="195"/>
      <c r="K53" s="197"/>
      <c r="L53" s="179" t="str">
        <f>IF(AZ52=0,"",VLOOKUP(D52,入力エリア!$A$19:$P$78,4,))</f>
        <v/>
      </c>
      <c r="M53" s="180"/>
      <c r="N53" s="180"/>
      <c r="O53" s="180"/>
      <c r="P53" s="180"/>
      <c r="Q53" s="180"/>
      <c r="R53" s="181"/>
      <c r="S53" s="11"/>
      <c r="T53" s="182" t="str">
        <f>IF(AZ52=0,"",VLOOKUP(D52,入力エリア!$A$19:$O$78,7,FALSE))</f>
        <v/>
      </c>
      <c r="U53" s="182"/>
      <c r="V53" s="183" t="s">
        <v>3</v>
      </c>
      <c r="W53" s="183"/>
      <c r="X53" s="205" t="str">
        <f>IF(AZ52=0,"",VLOOKUP(D52,入力エリア!$A$19:$O$78,6,FALSE))</f>
        <v/>
      </c>
      <c r="Y53" s="206"/>
      <c r="Z53" s="206"/>
      <c r="AA53" s="206"/>
      <c r="AB53" s="206"/>
      <c r="AC53" s="206"/>
      <c r="AD53" s="206"/>
      <c r="AE53" s="206"/>
      <c r="AF53" s="207"/>
      <c r="AG53" s="130"/>
      <c r="AH53" s="131"/>
      <c r="AI53" s="131"/>
      <c r="AJ53" s="131"/>
      <c r="AK53" s="132"/>
      <c r="AL53" s="175"/>
      <c r="AM53" s="176"/>
      <c r="AN53" s="177"/>
      <c r="AO53" s="176"/>
      <c r="AP53" s="178"/>
      <c r="AQ53" s="175"/>
      <c r="AR53" s="230" t="str">
        <f>IF(AZ52=0,"",VLOOKUP(D52,入力エリア!$A$19:$O$78,10,FALSE))</f>
        <v/>
      </c>
      <c r="AS53" s="231"/>
      <c r="AT53" s="231"/>
      <c r="AU53" s="231"/>
      <c r="AV53" s="231"/>
      <c r="AW53" s="231"/>
      <c r="AX53" s="232"/>
      <c r="AY53" s="249"/>
      <c r="AZ53" s="249" t="str">
        <f>IF(AT52=0,"",VLOOKUP(AR52,入力エリア!$A$19:$P$78,4,))</f>
        <v/>
      </c>
    </row>
    <row r="54" spans="1:64" ht="33" customHeight="1">
      <c r="C54" s="17"/>
      <c r="D54" s="184">
        <v>13</v>
      </c>
      <c r="E54" s="185"/>
      <c r="F54" s="188" t="str">
        <f>IF(AZ54=0,"",VLOOKUP(D54,入力エリア!$A$19:$P$78,11,FALSE))</f>
        <v/>
      </c>
      <c r="G54" s="189"/>
      <c r="H54" s="192" t="str">
        <f>IF(AZ54=0,"",VLOOKUP(D54,入力エリア!$A$19:$P$78,12,FALSE))</f>
        <v/>
      </c>
      <c r="I54" s="193"/>
      <c r="J54" s="193"/>
      <c r="K54" s="196" t="s">
        <v>100</v>
      </c>
      <c r="L54" s="198" t="str">
        <f>IF(AZ54=0,"",VLOOKUP(D54,入力エリア!$A$19:$P$78,5,))</f>
        <v/>
      </c>
      <c r="M54" s="199"/>
      <c r="N54" s="199"/>
      <c r="O54" s="199"/>
      <c r="P54" s="199"/>
      <c r="Q54" s="199"/>
      <c r="R54" s="200"/>
      <c r="S54" s="201" t="str">
        <f>IF(AZ54=0,"",VLOOKUP(D54,入力エリア!$A$19:$P$78,8,FALSE))</f>
        <v/>
      </c>
      <c r="T54" s="202"/>
      <c r="U54" s="202"/>
      <c r="V54" s="202"/>
      <c r="W54" s="202"/>
      <c r="X54" s="202"/>
      <c r="Y54" s="202"/>
      <c r="Z54" s="202"/>
      <c r="AA54" s="202"/>
      <c r="AB54" s="202"/>
      <c r="AC54" s="203"/>
      <c r="AD54" s="203"/>
      <c r="AE54" s="203"/>
      <c r="AF54" s="204"/>
      <c r="AG54" s="124" t="str">
        <f>IF(AZ54=0,"",VLOOKUP(D54,入力エリア!$A$19:$O$78,3,FALSE))</f>
        <v/>
      </c>
      <c r="AH54" s="125"/>
      <c r="AI54" s="125"/>
      <c r="AJ54" s="125"/>
      <c r="AK54" s="126"/>
      <c r="AL54" s="175" t="str">
        <f>IF(AZ54=0,"",VLOOKUP(D54,入力エリア!$A$19:$O$78,13,FALSE))</f>
        <v/>
      </c>
      <c r="AM54" s="176"/>
      <c r="AN54" s="177" t="str">
        <f>IF(AZ54=0,"",VLOOKUP(D54,入力エリア!$A$19:$O$78,14,FALSE))</f>
        <v/>
      </c>
      <c r="AO54" s="176"/>
      <c r="AP54" s="178" t="str">
        <f>IF(AZ54=0,"",VLOOKUP(D54,入力エリア!$A$19:$O$78,15,FALSE))</f>
        <v/>
      </c>
      <c r="AQ54" s="175"/>
      <c r="AR54" s="227" t="str">
        <f>IF(AZ54=0,"",VLOOKUP(D54,入力エリア!$A$19:$O$78,9,FALSE))</f>
        <v/>
      </c>
      <c r="AS54" s="228"/>
      <c r="AT54" s="228"/>
      <c r="AU54" s="228"/>
      <c r="AV54" s="228"/>
      <c r="AW54" s="228"/>
      <c r="AX54" s="229"/>
      <c r="AY54" s="100" t="str">
        <f>IF(AZ54=0,"",VLOOKUP(D54,入力エリア!$A$19:$P$78,16,TRUE))</f>
        <v/>
      </c>
      <c r="AZ54" s="100">
        <f>VLOOKUP(D54,入力エリア!$A$19:$P$79,16,FALSE)</f>
        <v>0</v>
      </c>
    </row>
    <row r="55" spans="1:64" ht="33" customHeight="1">
      <c r="C55" s="17"/>
      <c r="D55" s="186"/>
      <c r="E55" s="187"/>
      <c r="F55" s="190"/>
      <c r="G55" s="191"/>
      <c r="H55" s="194"/>
      <c r="I55" s="195"/>
      <c r="J55" s="195"/>
      <c r="K55" s="197"/>
      <c r="L55" s="179" t="str">
        <f>IF(AZ54=0,"",VLOOKUP(D54,入力エリア!$A$19:$P$78,4,))</f>
        <v/>
      </c>
      <c r="M55" s="180"/>
      <c r="N55" s="180"/>
      <c r="O55" s="180"/>
      <c r="P55" s="180"/>
      <c r="Q55" s="180"/>
      <c r="R55" s="181"/>
      <c r="S55" s="11"/>
      <c r="T55" s="182" t="str">
        <f>IF(AZ54=0,"",VLOOKUP(D54,入力エリア!$A$19:$O$78,7,FALSE))</f>
        <v/>
      </c>
      <c r="U55" s="182"/>
      <c r="V55" s="183" t="s">
        <v>3</v>
      </c>
      <c r="W55" s="183"/>
      <c r="X55" s="205" t="str">
        <f>IF(AZ54=0,"",VLOOKUP(D54,入力エリア!$A$19:$O$78,6,FALSE))</f>
        <v/>
      </c>
      <c r="Y55" s="206"/>
      <c r="Z55" s="206"/>
      <c r="AA55" s="206"/>
      <c r="AB55" s="206"/>
      <c r="AC55" s="206"/>
      <c r="AD55" s="206"/>
      <c r="AE55" s="206"/>
      <c r="AF55" s="207"/>
      <c r="AG55" s="130"/>
      <c r="AH55" s="131"/>
      <c r="AI55" s="131"/>
      <c r="AJ55" s="131"/>
      <c r="AK55" s="132"/>
      <c r="AL55" s="175"/>
      <c r="AM55" s="176"/>
      <c r="AN55" s="177"/>
      <c r="AO55" s="176"/>
      <c r="AP55" s="178"/>
      <c r="AQ55" s="175"/>
      <c r="AR55" s="230" t="str">
        <f>IF(AZ54=0,"",VLOOKUP(D54,入力エリア!$A$19:$O$78,10,FALSE))</f>
        <v/>
      </c>
      <c r="AS55" s="231"/>
      <c r="AT55" s="231"/>
      <c r="AU55" s="231"/>
      <c r="AV55" s="231"/>
      <c r="AW55" s="231"/>
      <c r="AX55" s="232"/>
      <c r="AY55" s="249"/>
      <c r="AZ55" s="249" t="str">
        <f>IF(AT54=0,"",VLOOKUP(AR54,入力エリア!$A$19:$P$78,4,))</f>
        <v/>
      </c>
    </row>
    <row r="56" spans="1:64" ht="33" customHeight="1">
      <c r="C56" s="17"/>
      <c r="D56" s="184">
        <v>14</v>
      </c>
      <c r="E56" s="185"/>
      <c r="F56" s="188" t="str">
        <f>IF(AZ56=0,"",VLOOKUP(D56,入力エリア!$A$19:$P$78,11,FALSE))</f>
        <v/>
      </c>
      <c r="G56" s="189"/>
      <c r="H56" s="192" t="str">
        <f>IF(AZ56=0,"",VLOOKUP(D56,入力エリア!$A$19:$P$78,12,FALSE))</f>
        <v/>
      </c>
      <c r="I56" s="193"/>
      <c r="J56" s="193"/>
      <c r="K56" s="196" t="s">
        <v>100</v>
      </c>
      <c r="L56" s="198" t="str">
        <f>IF(AZ56=0,"",VLOOKUP(D56,入力エリア!$A$19:$P$78,5,))</f>
        <v/>
      </c>
      <c r="M56" s="199"/>
      <c r="N56" s="199"/>
      <c r="O56" s="199"/>
      <c r="P56" s="199"/>
      <c r="Q56" s="199"/>
      <c r="R56" s="200"/>
      <c r="S56" s="201" t="str">
        <f>IF(AZ56=0,"",VLOOKUP(D56,入力エリア!$A$19:$P$78,8,FALSE))</f>
        <v/>
      </c>
      <c r="T56" s="202"/>
      <c r="U56" s="202"/>
      <c r="V56" s="202"/>
      <c r="W56" s="202"/>
      <c r="X56" s="202"/>
      <c r="Y56" s="202"/>
      <c r="Z56" s="202"/>
      <c r="AA56" s="202"/>
      <c r="AB56" s="202"/>
      <c r="AC56" s="203"/>
      <c r="AD56" s="203"/>
      <c r="AE56" s="203"/>
      <c r="AF56" s="204"/>
      <c r="AG56" s="124" t="str">
        <f>IF(AZ56=0,"",VLOOKUP(D56,入力エリア!$A$19:$O$78,3,FALSE))</f>
        <v/>
      </c>
      <c r="AH56" s="125"/>
      <c r="AI56" s="125"/>
      <c r="AJ56" s="125"/>
      <c r="AK56" s="126"/>
      <c r="AL56" s="175" t="str">
        <f>IF(AZ56=0,"",VLOOKUP(D56,入力エリア!$A$19:$O$78,13,FALSE))</f>
        <v/>
      </c>
      <c r="AM56" s="176"/>
      <c r="AN56" s="177" t="str">
        <f>IF(AZ56=0,"",VLOOKUP(D56,入力エリア!$A$19:$O$78,14,FALSE))</f>
        <v/>
      </c>
      <c r="AO56" s="176"/>
      <c r="AP56" s="178" t="str">
        <f>IF(AZ56=0,"",VLOOKUP(D56,入力エリア!$A$19:$O$78,15,FALSE))</f>
        <v/>
      </c>
      <c r="AQ56" s="175"/>
      <c r="AR56" s="227" t="str">
        <f>IF(AZ56=0,"",VLOOKUP(D56,入力エリア!$A$19:$O$78,9,FALSE))</f>
        <v/>
      </c>
      <c r="AS56" s="228"/>
      <c r="AT56" s="228"/>
      <c r="AU56" s="228"/>
      <c r="AV56" s="228"/>
      <c r="AW56" s="228"/>
      <c r="AX56" s="229"/>
      <c r="AY56" s="100" t="str">
        <f>IF(AZ56=0,"",VLOOKUP(D56,入力エリア!$A$19:$P$78,16,TRUE))</f>
        <v/>
      </c>
      <c r="AZ56" s="100">
        <f>VLOOKUP(D56,入力エリア!$A$19:$P$79,16,FALSE)</f>
        <v>0</v>
      </c>
    </row>
    <row r="57" spans="1:64" ht="33" customHeight="1">
      <c r="C57" s="17"/>
      <c r="D57" s="186"/>
      <c r="E57" s="187"/>
      <c r="F57" s="190"/>
      <c r="G57" s="191"/>
      <c r="H57" s="194"/>
      <c r="I57" s="195"/>
      <c r="J57" s="195"/>
      <c r="K57" s="197"/>
      <c r="L57" s="179" t="str">
        <f>IF(AZ56=0,"",VLOOKUP(D56,入力エリア!$A$19:$P$78,4,))</f>
        <v/>
      </c>
      <c r="M57" s="180"/>
      <c r="N57" s="180"/>
      <c r="O57" s="180"/>
      <c r="P57" s="180"/>
      <c r="Q57" s="180"/>
      <c r="R57" s="181"/>
      <c r="S57" s="11"/>
      <c r="T57" s="182" t="str">
        <f>IF(AZ56=0,"",VLOOKUP(D56,入力エリア!$A$19:$O$78,7,FALSE))</f>
        <v/>
      </c>
      <c r="U57" s="182"/>
      <c r="V57" s="183" t="s">
        <v>3</v>
      </c>
      <c r="W57" s="183"/>
      <c r="X57" s="205" t="str">
        <f>IF(AZ56=0,"",VLOOKUP(D56,入力エリア!$A$19:$O$78,6,FALSE))</f>
        <v/>
      </c>
      <c r="Y57" s="206"/>
      <c r="Z57" s="206"/>
      <c r="AA57" s="206"/>
      <c r="AB57" s="206"/>
      <c r="AC57" s="206"/>
      <c r="AD57" s="206"/>
      <c r="AE57" s="206"/>
      <c r="AF57" s="207"/>
      <c r="AG57" s="130"/>
      <c r="AH57" s="131"/>
      <c r="AI57" s="131"/>
      <c r="AJ57" s="131"/>
      <c r="AK57" s="132"/>
      <c r="AL57" s="175"/>
      <c r="AM57" s="176"/>
      <c r="AN57" s="177"/>
      <c r="AO57" s="176"/>
      <c r="AP57" s="178"/>
      <c r="AQ57" s="175"/>
      <c r="AR57" s="230" t="str">
        <f>IF(AZ56=0,"",VLOOKUP(D56,入力エリア!$A$19:$O$78,10,FALSE))</f>
        <v/>
      </c>
      <c r="AS57" s="231"/>
      <c r="AT57" s="231"/>
      <c r="AU57" s="231"/>
      <c r="AV57" s="231"/>
      <c r="AW57" s="231"/>
      <c r="AX57" s="232"/>
      <c r="AY57" s="249"/>
      <c r="AZ57" s="249" t="str">
        <f>IF(AT56=0,"",VLOOKUP(AR56,入力エリア!$A$19:$P$78,4,))</f>
        <v/>
      </c>
    </row>
    <row r="58" spans="1:64" ht="33" customHeight="1">
      <c r="C58" s="17"/>
      <c r="D58" s="184">
        <v>15</v>
      </c>
      <c r="E58" s="185"/>
      <c r="F58" s="188" t="str">
        <f>IF(AZ58=0,"",VLOOKUP(D58,入力エリア!$A$19:$P$78,11,FALSE))</f>
        <v/>
      </c>
      <c r="G58" s="189"/>
      <c r="H58" s="192" t="str">
        <f>IF(AZ58=0,"",VLOOKUP(D58,入力エリア!$A$19:$P$78,12,FALSE))</f>
        <v/>
      </c>
      <c r="I58" s="193"/>
      <c r="J58" s="193"/>
      <c r="K58" s="196" t="s">
        <v>100</v>
      </c>
      <c r="L58" s="198" t="str">
        <f>IF(AZ58=0,"",VLOOKUP(D58,入力エリア!$A$19:$P$78,5,))</f>
        <v/>
      </c>
      <c r="M58" s="199"/>
      <c r="N58" s="199"/>
      <c r="O58" s="199"/>
      <c r="P58" s="199"/>
      <c r="Q58" s="199"/>
      <c r="R58" s="200"/>
      <c r="S58" s="201" t="str">
        <f>IF(AZ58=0,"",VLOOKUP(D58,入力エリア!$A$19:$P$78,8,FALSE))</f>
        <v/>
      </c>
      <c r="T58" s="202"/>
      <c r="U58" s="202"/>
      <c r="V58" s="202"/>
      <c r="W58" s="202"/>
      <c r="X58" s="202"/>
      <c r="Y58" s="202"/>
      <c r="Z58" s="202"/>
      <c r="AA58" s="202"/>
      <c r="AB58" s="202"/>
      <c r="AC58" s="203"/>
      <c r="AD58" s="203"/>
      <c r="AE58" s="203"/>
      <c r="AF58" s="204"/>
      <c r="AG58" s="124" t="str">
        <f>IF(AZ58=0,"",VLOOKUP(D58,入力エリア!$A$19:$O$78,3,FALSE))</f>
        <v/>
      </c>
      <c r="AH58" s="125"/>
      <c r="AI58" s="125"/>
      <c r="AJ58" s="125"/>
      <c r="AK58" s="126"/>
      <c r="AL58" s="175" t="str">
        <f>IF(AZ58=0,"",VLOOKUP(D58,入力エリア!$A$19:$O$78,13,FALSE))</f>
        <v/>
      </c>
      <c r="AM58" s="176"/>
      <c r="AN58" s="177" t="str">
        <f>IF(AZ58=0,"",VLOOKUP(D58,入力エリア!$A$19:$O$78,14,FALSE))</f>
        <v/>
      </c>
      <c r="AO58" s="176"/>
      <c r="AP58" s="178" t="str">
        <f>IF(AZ58=0,"",VLOOKUP(D58,入力エリア!$A$19:$O$78,15,FALSE))</f>
        <v/>
      </c>
      <c r="AQ58" s="175"/>
      <c r="AR58" s="227" t="str">
        <f>IF(AZ58=0,"",VLOOKUP(D58,入力エリア!$A$19:$O$78,9,FALSE))</f>
        <v/>
      </c>
      <c r="AS58" s="228"/>
      <c r="AT58" s="228"/>
      <c r="AU58" s="228"/>
      <c r="AV58" s="228"/>
      <c r="AW58" s="228"/>
      <c r="AX58" s="229"/>
      <c r="AY58" s="100" t="str">
        <f>IF(AZ58=0,"",VLOOKUP(D58,入力エリア!$A$19:$P$78,16,TRUE))</f>
        <v/>
      </c>
      <c r="AZ58" s="100">
        <f>VLOOKUP(D58,入力エリア!$A$19:$P$79,16,FALSE)</f>
        <v>0</v>
      </c>
    </row>
    <row r="59" spans="1:64" ht="33" customHeight="1">
      <c r="C59" s="17"/>
      <c r="D59" s="186"/>
      <c r="E59" s="187"/>
      <c r="F59" s="190"/>
      <c r="G59" s="191"/>
      <c r="H59" s="194"/>
      <c r="I59" s="195"/>
      <c r="J59" s="195"/>
      <c r="K59" s="197"/>
      <c r="L59" s="179" t="str">
        <f>IF(AZ58=0,"",VLOOKUP(D58,入力エリア!$A$19:$P$78,4,))</f>
        <v/>
      </c>
      <c r="M59" s="180"/>
      <c r="N59" s="180"/>
      <c r="O59" s="180"/>
      <c r="P59" s="180"/>
      <c r="Q59" s="180"/>
      <c r="R59" s="181"/>
      <c r="S59" s="11"/>
      <c r="T59" s="182" t="str">
        <f>IF(AZ58=0,"",VLOOKUP(D58,入力エリア!$A$19:$O$78,7,FALSE))</f>
        <v/>
      </c>
      <c r="U59" s="182"/>
      <c r="V59" s="183" t="s">
        <v>3</v>
      </c>
      <c r="W59" s="183"/>
      <c r="X59" s="205" t="str">
        <f>IF(AZ58=0,"",VLOOKUP(D58,入力エリア!$A$19:$O$78,6,FALSE))</f>
        <v/>
      </c>
      <c r="Y59" s="206"/>
      <c r="Z59" s="206"/>
      <c r="AA59" s="206"/>
      <c r="AB59" s="206"/>
      <c r="AC59" s="206"/>
      <c r="AD59" s="206"/>
      <c r="AE59" s="206"/>
      <c r="AF59" s="207"/>
      <c r="AG59" s="130"/>
      <c r="AH59" s="131"/>
      <c r="AI59" s="131"/>
      <c r="AJ59" s="131"/>
      <c r="AK59" s="132"/>
      <c r="AL59" s="175"/>
      <c r="AM59" s="176"/>
      <c r="AN59" s="177"/>
      <c r="AO59" s="176"/>
      <c r="AP59" s="178"/>
      <c r="AQ59" s="175"/>
      <c r="AR59" s="230" t="str">
        <f>IF(AZ58=0,"",VLOOKUP(D58,入力エリア!$A$19:$O$78,10,FALSE))</f>
        <v/>
      </c>
      <c r="AS59" s="231"/>
      <c r="AT59" s="231"/>
      <c r="AU59" s="231"/>
      <c r="AV59" s="231"/>
      <c r="AW59" s="231"/>
      <c r="AX59" s="232"/>
      <c r="AY59" s="101"/>
      <c r="AZ59" s="101" t="str">
        <f>IF(AT58=0,"",VLOOKUP(AR58,入力エリア!$A$19:$P$78,4,))</f>
        <v/>
      </c>
    </row>
    <row r="60" spans="1:64" ht="11.25" customHeight="1">
      <c r="C60" s="17"/>
      <c r="D60" s="19"/>
      <c r="E60" s="19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7"/>
    </row>
    <row r="61" spans="1:64" ht="23.25" customHeight="1">
      <c r="C61" s="17"/>
      <c r="E61" s="246" t="s">
        <v>132</v>
      </c>
      <c r="F61" s="246"/>
      <c r="G61" s="246"/>
      <c r="H61" s="246"/>
      <c r="I61" s="246"/>
      <c r="J61" s="246"/>
      <c r="K61" s="246"/>
      <c r="L61" s="246"/>
      <c r="M61" s="246"/>
      <c r="N61" s="246"/>
      <c r="O61" s="246"/>
      <c r="P61" s="246"/>
      <c r="Q61" s="247" t="str">
        <f>IF(D20=0,"",D20)</f>
        <v/>
      </c>
      <c r="R61" s="247"/>
      <c r="S61" s="248" t="s">
        <v>89</v>
      </c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  <c r="AY61" s="17"/>
    </row>
    <row r="62" spans="1:64" ht="11.25" customHeight="1">
      <c r="C62" s="17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9"/>
      <c r="R62" s="29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14"/>
      <c r="AY62" s="17"/>
    </row>
    <row r="63" spans="1:64" s="31" customFormat="1" ht="24.75" customHeight="1">
      <c r="A63" s="13"/>
      <c r="B63" s="13"/>
      <c r="C63" s="17"/>
      <c r="I63" s="241" t="s">
        <v>90</v>
      </c>
      <c r="J63" s="241"/>
      <c r="K63" s="241"/>
      <c r="L63" s="241"/>
      <c r="M63" s="32">
        <f>入力エリア!B10</f>
        <v>0</v>
      </c>
      <c r="N63" s="33" t="s">
        <v>91</v>
      </c>
      <c r="O63" s="242">
        <f>入力エリア!D10</f>
        <v>0</v>
      </c>
      <c r="P63" s="242"/>
      <c r="Q63" s="33" t="s">
        <v>92</v>
      </c>
      <c r="AY63" s="17"/>
      <c r="BC63" s="34"/>
      <c r="BL63" s="34"/>
    </row>
    <row r="64" spans="1:64" ht="11.25" customHeight="1">
      <c r="C64" s="17"/>
      <c r="AY64" s="17"/>
    </row>
    <row r="65" spans="3:56" ht="30" customHeight="1">
      <c r="C65" s="17"/>
      <c r="M65" s="243" t="str">
        <f>Q61</f>
        <v/>
      </c>
      <c r="N65" s="243"/>
      <c r="O65" s="243"/>
      <c r="P65" s="243"/>
      <c r="Q65" s="35" t="s">
        <v>131</v>
      </c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244">
        <f>入力エリア!D13</f>
        <v>0</v>
      </c>
      <c r="AK65" s="244"/>
      <c r="AL65" s="244"/>
      <c r="AM65" s="244"/>
      <c r="AN65" s="244"/>
      <c r="AO65" s="244"/>
      <c r="AP65" s="245" t="s">
        <v>93</v>
      </c>
      <c r="AQ65" s="245"/>
      <c r="AY65" s="17"/>
    </row>
    <row r="66" spans="3:56" ht="21.75" customHeight="1">
      <c r="C66" s="17"/>
      <c r="AJ66" s="37"/>
      <c r="AK66" s="37"/>
      <c r="AL66" s="37"/>
      <c r="AM66" s="37"/>
      <c r="AN66" s="37"/>
      <c r="AO66" s="37"/>
      <c r="AY66" s="17"/>
    </row>
    <row r="67" spans="3:56" ht="18.75" customHeight="1">
      <c r="C67" s="17"/>
      <c r="F67" s="225"/>
      <c r="G67" s="225"/>
      <c r="H67" s="225"/>
      <c r="I67" s="225"/>
      <c r="J67" s="225"/>
      <c r="K67" s="225"/>
      <c r="L67" s="225"/>
      <c r="M67" s="225"/>
      <c r="N67" s="225"/>
      <c r="O67" s="225"/>
      <c r="P67" s="225"/>
      <c r="Q67" s="225"/>
      <c r="R67" s="225"/>
      <c r="S67" s="225"/>
      <c r="T67" s="225"/>
      <c r="U67" s="225"/>
      <c r="V67" s="225"/>
      <c r="W67" s="225"/>
      <c r="X67" s="225"/>
      <c r="Y67" s="225"/>
      <c r="Z67" s="225"/>
      <c r="AA67" s="225"/>
      <c r="AB67" s="225"/>
      <c r="AC67" s="225"/>
      <c r="AD67" s="225"/>
      <c r="AE67" s="225"/>
      <c r="AF67" s="225"/>
      <c r="AG67" s="225"/>
      <c r="AH67" s="225"/>
      <c r="AI67" s="225"/>
      <c r="AJ67" s="225"/>
      <c r="AK67" s="225"/>
      <c r="AL67" s="225"/>
      <c r="AM67" s="225"/>
      <c r="AN67" s="225"/>
      <c r="AO67" s="225"/>
      <c r="AP67" s="225"/>
      <c r="AQ67" s="225"/>
      <c r="AR67" s="225"/>
      <c r="AS67" s="225"/>
      <c r="AY67" s="17"/>
    </row>
    <row r="68" spans="3:56" ht="18.75" customHeight="1">
      <c r="C68" s="17"/>
      <c r="D68" s="226" t="s">
        <v>94</v>
      </c>
      <c r="E68" s="226"/>
      <c r="F68" s="38" t="s">
        <v>95</v>
      </c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Y68" s="17"/>
    </row>
    <row r="69" spans="3:56" ht="18.75" customHeight="1">
      <c r="C69" s="17"/>
      <c r="D69" s="38"/>
      <c r="E69" s="38"/>
      <c r="F69" s="38" t="s">
        <v>139</v>
      </c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Y69" s="17"/>
    </row>
    <row r="70" spans="3:56" ht="18.75" customHeight="1">
      <c r="C70" s="17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Y70" s="17"/>
    </row>
    <row r="71" spans="3:56" ht="18.75" customHeight="1">
      <c r="C71" s="17"/>
      <c r="D71" s="38"/>
      <c r="E71" s="38"/>
      <c r="F71" s="39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Y71" s="17"/>
    </row>
    <row r="72" spans="3:56" ht="29.25" customHeight="1"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40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Y72" s="17"/>
    </row>
    <row r="73" spans="3:56" ht="15" customHeight="1"/>
    <row r="74" spans="3:56" ht="15" customHeight="1"/>
    <row r="75" spans="3:56" ht="15" customHeight="1">
      <c r="BD75" s="41"/>
    </row>
    <row r="76" spans="3:56" ht="15" customHeight="1">
      <c r="BD76" s="41"/>
    </row>
  </sheetData>
  <dataConsolidate/>
  <mergeCells count="322">
    <mergeCell ref="AZ52:AZ53"/>
    <mergeCell ref="AZ54:AZ55"/>
    <mergeCell ref="AZ56:AZ57"/>
    <mergeCell ref="AZ58:AZ59"/>
    <mergeCell ref="AR20:AX24"/>
    <mergeCell ref="C7:AY10"/>
    <mergeCell ref="AZ40:AZ41"/>
    <mergeCell ref="AZ42:AZ43"/>
    <mergeCell ref="AZ44:AZ45"/>
    <mergeCell ref="AZ46:AZ47"/>
    <mergeCell ref="AZ48:AZ49"/>
    <mergeCell ref="AZ50:AZ51"/>
    <mergeCell ref="AY52:AY53"/>
    <mergeCell ref="AY54:AY55"/>
    <mergeCell ref="AY56:AY57"/>
    <mergeCell ref="AY58:AY59"/>
    <mergeCell ref="AZ27:AZ29"/>
    <mergeCell ref="AZ30:AZ31"/>
    <mergeCell ref="AZ32:AZ33"/>
    <mergeCell ref="AZ34:AZ35"/>
    <mergeCell ref="AZ36:AZ37"/>
    <mergeCell ref="AZ38:AZ39"/>
    <mergeCell ref="AY40:AY41"/>
    <mergeCell ref="AY42:AY43"/>
    <mergeCell ref="AY44:AY45"/>
    <mergeCell ref="AY46:AY47"/>
    <mergeCell ref="AY48:AY49"/>
    <mergeCell ref="AY50:AY51"/>
    <mergeCell ref="AY27:AY29"/>
    <mergeCell ref="AY30:AY31"/>
    <mergeCell ref="AY32:AY33"/>
    <mergeCell ref="AY34:AY35"/>
    <mergeCell ref="AY36:AY37"/>
    <mergeCell ref="AY38:AY39"/>
    <mergeCell ref="AR54:AX54"/>
    <mergeCell ref="AR55:AX55"/>
    <mergeCell ref="AR56:AX56"/>
    <mergeCell ref="AR57:AX57"/>
    <mergeCell ref="AR58:AX58"/>
    <mergeCell ref="AR59:AX59"/>
    <mergeCell ref="AR48:AX48"/>
    <mergeCell ref="AR49:AX49"/>
    <mergeCell ref="AR50:AX50"/>
    <mergeCell ref="AR51:AX51"/>
    <mergeCell ref="AR52:AX52"/>
    <mergeCell ref="AR53:AX53"/>
    <mergeCell ref="AR42:AX42"/>
    <mergeCell ref="AR43:AX43"/>
    <mergeCell ref="AR44:AX44"/>
    <mergeCell ref="AR45:AX45"/>
    <mergeCell ref="AR46:AX46"/>
    <mergeCell ref="AR47:AX47"/>
    <mergeCell ref="AR36:AX36"/>
    <mergeCell ref="AR37:AX37"/>
    <mergeCell ref="AR38:AX38"/>
    <mergeCell ref="AR39:AX39"/>
    <mergeCell ref="AR40:AX40"/>
    <mergeCell ref="AR41:AX41"/>
    <mergeCell ref="F67:AS67"/>
    <mergeCell ref="D68:E68"/>
    <mergeCell ref="AR30:AX30"/>
    <mergeCell ref="AR31:AX31"/>
    <mergeCell ref="AR27:AX27"/>
    <mergeCell ref="AR28:AX29"/>
    <mergeCell ref="AR32:AX32"/>
    <mergeCell ref="AR33:AX33"/>
    <mergeCell ref="AR34:AX34"/>
    <mergeCell ref="AR35:AX35"/>
    <mergeCell ref="I63:L63"/>
    <mergeCell ref="O63:P63"/>
    <mergeCell ref="M65:P65"/>
    <mergeCell ref="AJ65:AO65"/>
    <mergeCell ref="AP65:AQ65"/>
    <mergeCell ref="E61:P61"/>
    <mergeCell ref="Q61:R61"/>
    <mergeCell ref="S61:AJ61"/>
    <mergeCell ref="AG58:AK59"/>
    <mergeCell ref="AL58:AM59"/>
    <mergeCell ref="AN58:AO59"/>
    <mergeCell ref="AP58:AQ59"/>
    <mergeCell ref="L59:R59"/>
    <mergeCell ref="T59:U59"/>
    <mergeCell ref="V59:W59"/>
    <mergeCell ref="D58:E59"/>
    <mergeCell ref="F58:G59"/>
    <mergeCell ref="H58:J59"/>
    <mergeCell ref="K58:K59"/>
    <mergeCell ref="L58:R58"/>
    <mergeCell ref="S58:AF58"/>
    <mergeCell ref="X59:AF59"/>
    <mergeCell ref="AG56:AK57"/>
    <mergeCell ref="AL56:AM57"/>
    <mergeCell ref="AN56:AO57"/>
    <mergeCell ref="AP56:AQ57"/>
    <mergeCell ref="L57:R57"/>
    <mergeCell ref="T57:U57"/>
    <mergeCell ref="V57:W57"/>
    <mergeCell ref="D56:E57"/>
    <mergeCell ref="F56:G57"/>
    <mergeCell ref="H56:J57"/>
    <mergeCell ref="K56:K57"/>
    <mergeCell ref="L56:R56"/>
    <mergeCell ref="S56:AF56"/>
    <mergeCell ref="X57:AF57"/>
    <mergeCell ref="AG54:AK55"/>
    <mergeCell ref="AL54:AM55"/>
    <mergeCell ref="AN54:AO55"/>
    <mergeCell ref="AP54:AQ55"/>
    <mergeCell ref="L55:R55"/>
    <mergeCell ref="T55:U55"/>
    <mergeCell ref="V55:W55"/>
    <mergeCell ref="D54:E55"/>
    <mergeCell ref="F54:G55"/>
    <mergeCell ref="H54:J55"/>
    <mergeCell ref="K54:K55"/>
    <mergeCell ref="L54:R54"/>
    <mergeCell ref="S54:AF54"/>
    <mergeCell ref="X55:AF55"/>
    <mergeCell ref="AG52:AK53"/>
    <mergeCell ref="AL52:AM53"/>
    <mergeCell ref="AN52:AO53"/>
    <mergeCell ref="AP52:AQ53"/>
    <mergeCell ref="L53:R53"/>
    <mergeCell ref="T53:U53"/>
    <mergeCell ref="V53:W53"/>
    <mergeCell ref="D52:E53"/>
    <mergeCell ref="F52:G53"/>
    <mergeCell ref="H52:J53"/>
    <mergeCell ref="K52:K53"/>
    <mergeCell ref="L52:R52"/>
    <mergeCell ref="S52:AF52"/>
    <mergeCell ref="X53:AF53"/>
    <mergeCell ref="AG50:AK51"/>
    <mergeCell ref="AL50:AM51"/>
    <mergeCell ref="AN50:AO51"/>
    <mergeCell ref="AP50:AQ51"/>
    <mergeCell ref="L51:R51"/>
    <mergeCell ref="T51:U51"/>
    <mergeCell ref="V51:W51"/>
    <mergeCell ref="D50:E51"/>
    <mergeCell ref="F50:G51"/>
    <mergeCell ref="H50:J51"/>
    <mergeCell ref="K50:K51"/>
    <mergeCell ref="L50:R50"/>
    <mergeCell ref="S50:AF50"/>
    <mergeCell ref="X51:AF51"/>
    <mergeCell ref="AG48:AK49"/>
    <mergeCell ref="AL48:AM49"/>
    <mergeCell ref="AN48:AO49"/>
    <mergeCell ref="AP48:AQ49"/>
    <mergeCell ref="L49:R49"/>
    <mergeCell ref="T49:U49"/>
    <mergeCell ref="V49:W49"/>
    <mergeCell ref="D48:E49"/>
    <mergeCell ref="F48:G49"/>
    <mergeCell ref="H48:J49"/>
    <mergeCell ref="K48:K49"/>
    <mergeCell ref="L48:R48"/>
    <mergeCell ref="S48:AF48"/>
    <mergeCell ref="X49:AF49"/>
    <mergeCell ref="AG46:AK47"/>
    <mergeCell ref="AL46:AM47"/>
    <mergeCell ref="AN46:AO47"/>
    <mergeCell ref="AP46:AQ47"/>
    <mergeCell ref="L47:R47"/>
    <mergeCell ref="T47:U47"/>
    <mergeCell ref="V47:W47"/>
    <mergeCell ref="D46:E47"/>
    <mergeCell ref="F46:G47"/>
    <mergeCell ref="H46:J47"/>
    <mergeCell ref="K46:K47"/>
    <mergeCell ref="L46:R46"/>
    <mergeCell ref="S46:AF46"/>
    <mergeCell ref="X47:AF47"/>
    <mergeCell ref="AG44:AK45"/>
    <mergeCell ref="AL44:AM45"/>
    <mergeCell ref="AN44:AO45"/>
    <mergeCell ref="AP44:AQ45"/>
    <mergeCell ref="L45:R45"/>
    <mergeCell ref="T45:U45"/>
    <mergeCell ref="V45:W45"/>
    <mergeCell ref="D44:E45"/>
    <mergeCell ref="F44:G45"/>
    <mergeCell ref="H44:J45"/>
    <mergeCell ref="K44:K45"/>
    <mergeCell ref="L44:R44"/>
    <mergeCell ref="S44:AF44"/>
    <mergeCell ref="X45:AF45"/>
    <mergeCell ref="AG42:AK43"/>
    <mergeCell ref="AL42:AM43"/>
    <mergeCell ref="AN42:AO43"/>
    <mergeCell ref="AP42:AQ43"/>
    <mergeCell ref="L43:R43"/>
    <mergeCell ref="T43:U43"/>
    <mergeCell ref="V43:W43"/>
    <mergeCell ref="D42:E43"/>
    <mergeCell ref="F42:G43"/>
    <mergeCell ref="H42:J43"/>
    <mergeCell ref="K42:K43"/>
    <mergeCell ref="L42:R42"/>
    <mergeCell ref="S42:AF42"/>
    <mergeCell ref="X43:AF43"/>
    <mergeCell ref="AG40:AK41"/>
    <mergeCell ref="AL40:AM41"/>
    <mergeCell ref="AN40:AO41"/>
    <mergeCell ref="AP40:AQ41"/>
    <mergeCell ref="L41:R41"/>
    <mergeCell ref="T41:U41"/>
    <mergeCell ref="V41:W41"/>
    <mergeCell ref="D40:E41"/>
    <mergeCell ref="F40:G41"/>
    <mergeCell ref="H40:J41"/>
    <mergeCell ref="K40:K41"/>
    <mergeCell ref="L40:R40"/>
    <mergeCell ref="S40:AF40"/>
    <mergeCell ref="X41:AF41"/>
    <mergeCell ref="AG38:AK39"/>
    <mergeCell ref="AL38:AM39"/>
    <mergeCell ref="AN38:AO39"/>
    <mergeCell ref="AP38:AQ39"/>
    <mergeCell ref="L39:R39"/>
    <mergeCell ref="T39:U39"/>
    <mergeCell ref="V39:W39"/>
    <mergeCell ref="D38:E39"/>
    <mergeCell ref="F38:G39"/>
    <mergeCell ref="H38:J39"/>
    <mergeCell ref="K38:K39"/>
    <mergeCell ref="L38:R38"/>
    <mergeCell ref="S38:AF38"/>
    <mergeCell ref="X39:AF39"/>
    <mergeCell ref="AG36:AK37"/>
    <mergeCell ref="AL36:AM37"/>
    <mergeCell ref="AN36:AO37"/>
    <mergeCell ref="AP36:AQ37"/>
    <mergeCell ref="L37:R37"/>
    <mergeCell ref="T37:U37"/>
    <mergeCell ref="V37:W37"/>
    <mergeCell ref="D36:E37"/>
    <mergeCell ref="F36:G37"/>
    <mergeCell ref="H36:J37"/>
    <mergeCell ref="K36:K37"/>
    <mergeCell ref="L36:R36"/>
    <mergeCell ref="S36:AF36"/>
    <mergeCell ref="X37:AF37"/>
    <mergeCell ref="AG34:AK35"/>
    <mergeCell ref="AL34:AM35"/>
    <mergeCell ref="AN34:AO35"/>
    <mergeCell ref="AP34:AQ35"/>
    <mergeCell ref="L35:R35"/>
    <mergeCell ref="T35:U35"/>
    <mergeCell ref="V35:W35"/>
    <mergeCell ref="D34:E35"/>
    <mergeCell ref="F34:G35"/>
    <mergeCell ref="H34:J35"/>
    <mergeCell ref="K34:K35"/>
    <mergeCell ref="L34:R34"/>
    <mergeCell ref="S34:AF34"/>
    <mergeCell ref="X35:AF35"/>
    <mergeCell ref="AG32:AK33"/>
    <mergeCell ref="AL32:AM33"/>
    <mergeCell ref="AN32:AO33"/>
    <mergeCell ref="AP32:AQ33"/>
    <mergeCell ref="L33:R33"/>
    <mergeCell ref="T33:U33"/>
    <mergeCell ref="V33:W33"/>
    <mergeCell ref="D32:E33"/>
    <mergeCell ref="F32:G33"/>
    <mergeCell ref="H32:J33"/>
    <mergeCell ref="K32:K33"/>
    <mergeCell ref="L32:R32"/>
    <mergeCell ref="S32:AF32"/>
    <mergeCell ref="X33:AF33"/>
    <mergeCell ref="AG30:AK31"/>
    <mergeCell ref="AL30:AM31"/>
    <mergeCell ref="AN30:AO31"/>
    <mergeCell ref="AP30:AQ31"/>
    <mergeCell ref="L31:R31"/>
    <mergeCell ref="T31:U31"/>
    <mergeCell ref="V31:W31"/>
    <mergeCell ref="D30:E31"/>
    <mergeCell ref="F30:G31"/>
    <mergeCell ref="H30:J31"/>
    <mergeCell ref="K30:K31"/>
    <mergeCell ref="L30:R30"/>
    <mergeCell ref="S30:AF30"/>
    <mergeCell ref="X31:AF31"/>
    <mergeCell ref="AL27:AQ27"/>
    <mergeCell ref="L28:R29"/>
    <mergeCell ref="S28:W29"/>
    <mergeCell ref="X28:AF29"/>
    <mergeCell ref="AL28:AM29"/>
    <mergeCell ref="AN28:AO29"/>
    <mergeCell ref="AP28:AQ29"/>
    <mergeCell ref="D27:E29"/>
    <mergeCell ref="F27:G29"/>
    <mergeCell ref="H27:K29"/>
    <mergeCell ref="L27:R27"/>
    <mergeCell ref="S27:AF27"/>
    <mergeCell ref="AG27:AK29"/>
    <mergeCell ref="AH20:AI21"/>
    <mergeCell ref="AJ20:AK21"/>
    <mergeCell ref="AF22:AQ24"/>
    <mergeCell ref="D18:J19"/>
    <mergeCell ref="K18:Q19"/>
    <mergeCell ref="R18:AE19"/>
    <mergeCell ref="AF18:AQ19"/>
    <mergeCell ref="AR18:AX19"/>
    <mergeCell ref="D20:J24"/>
    <mergeCell ref="K20:Q24"/>
    <mergeCell ref="R20:AE24"/>
    <mergeCell ref="AF20:AF21"/>
    <mergeCell ref="AG20:AG21"/>
    <mergeCell ref="H3:AW5"/>
    <mergeCell ref="D4:G6"/>
    <mergeCell ref="AT11:AX16"/>
    <mergeCell ref="E12:E13"/>
    <mergeCell ref="F12:G13"/>
    <mergeCell ref="Y14:Y16"/>
    <mergeCell ref="AN14:AP16"/>
    <mergeCell ref="G15:H16"/>
    <mergeCell ref="I15:J16"/>
    <mergeCell ref="K14:W16"/>
  </mergeCells>
  <phoneticPr fontId="1"/>
  <dataValidations count="1">
    <dataValidation type="list" allowBlank="1" showInputMessage="1" showErrorMessage="1" sqref="K14" xr:uid="{95B10752-CD51-401F-864D-4F228541E461}">
      <formula1>$BB$17:$BB$19</formula1>
    </dataValidation>
  </dataValidations>
  <pageMargins left="0.78740157480314965" right="0.59055118110236227" top="0.78740157480314965" bottom="0.39370078740157483" header="0.31496062992125984" footer="0.31496062992125984"/>
  <pageSetup paperSize="9" scale="50" fitToHeight="0" orientation="portrait" r:id="rId1"/>
  <headerFooter alignWithMargins="0"/>
  <colBreaks count="1" manualBreakCount="1">
    <brk id="5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725D6-DDC6-448C-B432-F1602E8FBD32}">
  <sheetPr>
    <tabColor indexed="10"/>
    <pageSetUpPr fitToPage="1"/>
  </sheetPr>
  <dimension ref="A1:BL76"/>
  <sheetViews>
    <sheetView showGridLines="0" view="pageBreakPreview" zoomScaleNormal="90" zoomScaleSheetLayoutView="100" workbookViewId="0">
      <selection activeCell="K14" sqref="K14:W16"/>
    </sheetView>
  </sheetViews>
  <sheetFormatPr defaultColWidth="9" defaultRowHeight="13"/>
  <cols>
    <col min="1" max="2" width="3" style="13" customWidth="1"/>
    <col min="3" max="3" width="2.5" style="13" customWidth="1"/>
    <col min="4" max="7" width="2.83203125" style="13" customWidth="1"/>
    <col min="8" max="9" width="1.5" style="13" customWidth="1"/>
    <col min="10" max="10" width="4.5" style="13" customWidth="1"/>
    <col min="11" max="11" width="4.08203125" style="13" customWidth="1"/>
    <col min="12" max="12" width="2.25" style="13" customWidth="1"/>
    <col min="13" max="16" width="2.83203125" style="13" customWidth="1"/>
    <col min="17" max="17" width="3.58203125" style="13" customWidth="1"/>
    <col min="18" max="18" width="5.5" style="13" customWidth="1"/>
    <col min="19" max="19" width="1.33203125" style="13" customWidth="1"/>
    <col min="20" max="21" width="1.58203125" style="13" customWidth="1"/>
    <col min="22" max="27" width="2.25" style="13" customWidth="1"/>
    <col min="28" max="28" width="1.08203125" style="13" customWidth="1"/>
    <col min="29" max="30" width="2.25" style="13" customWidth="1"/>
    <col min="31" max="31" width="1.25" style="13" customWidth="1"/>
    <col min="32" max="32" width="4.5" style="13" customWidth="1"/>
    <col min="33" max="33" width="7.25" style="13" customWidth="1"/>
    <col min="34" max="35" width="2.83203125" style="13" customWidth="1"/>
    <col min="36" max="36" width="7" style="13" customWidth="1"/>
    <col min="37" max="37" width="5.75" style="13" customWidth="1"/>
    <col min="38" max="43" width="3.75" style="13" customWidth="1"/>
    <col min="44" max="45" width="1.33203125" style="13" customWidth="1"/>
    <col min="46" max="46" width="5" style="13" customWidth="1"/>
    <col min="47" max="47" width="2.83203125" style="13" customWidth="1"/>
    <col min="48" max="49" width="3.75" style="13" customWidth="1"/>
    <col min="50" max="50" width="2.75" style="13" customWidth="1"/>
    <col min="51" max="51" width="13.5" style="13" customWidth="1"/>
    <col min="52" max="52" width="2.08203125" style="13" customWidth="1"/>
    <col min="53" max="54" width="11.33203125" style="13" customWidth="1"/>
    <col min="55" max="55" width="6.83203125" style="16" customWidth="1"/>
    <col min="56" max="56" width="30.08203125" style="13" customWidth="1"/>
    <col min="57" max="61" width="4.5" style="13" customWidth="1"/>
    <col min="62" max="63" width="7.75" style="13" customWidth="1"/>
    <col min="64" max="64" width="14.33203125" style="16" customWidth="1"/>
    <col min="65" max="84" width="7.75" style="13" customWidth="1"/>
    <col min="85" max="16384" width="9" style="13"/>
  </cols>
  <sheetData>
    <row r="1" spans="3:64">
      <c r="BA1" s="14"/>
      <c r="BB1" s="14"/>
      <c r="BC1" s="15"/>
      <c r="BD1" s="14"/>
      <c r="BE1" s="14"/>
      <c r="BF1" s="14"/>
      <c r="BG1" s="14"/>
      <c r="BH1" s="14"/>
      <c r="BI1" s="14"/>
    </row>
    <row r="2" spans="3:64">
      <c r="BA2" s="14"/>
      <c r="BB2" s="14"/>
      <c r="BC2" s="15"/>
      <c r="BD2" s="14"/>
      <c r="BE2" s="14"/>
      <c r="BF2" s="14"/>
      <c r="BG2" s="14"/>
      <c r="BH2" s="14"/>
      <c r="BI2" s="14"/>
    </row>
    <row r="3" spans="3:64" ht="13.5" customHeight="1">
      <c r="D3" s="51"/>
      <c r="E3" s="51"/>
      <c r="F3" s="51"/>
      <c r="G3" s="51"/>
      <c r="H3" s="63" t="str">
        <f>入力エリア!B9</f>
        <v>令和２年度全国中学生ウエイトリフティング競技通信記録会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49"/>
      <c r="AY3" s="51"/>
      <c r="BA3" s="14"/>
      <c r="BB3" s="14"/>
      <c r="BC3" s="47"/>
      <c r="BD3" s="14"/>
      <c r="BE3" s="14"/>
      <c r="BF3" s="14"/>
      <c r="BG3" s="14"/>
      <c r="BH3" s="14"/>
      <c r="BI3" s="14"/>
      <c r="BL3" s="48"/>
    </row>
    <row r="4" spans="3:64" ht="20.25" customHeight="1">
      <c r="C4" s="51"/>
      <c r="D4" s="64" t="s">
        <v>128</v>
      </c>
      <c r="E4" s="65"/>
      <c r="F4" s="65"/>
      <c r="G4" s="66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49"/>
      <c r="AY4" s="51"/>
      <c r="BA4" s="14"/>
      <c r="BB4" s="14"/>
      <c r="BC4" s="47"/>
      <c r="BD4" s="14"/>
      <c r="BE4" s="14"/>
      <c r="BF4" s="14"/>
      <c r="BG4" s="14"/>
      <c r="BH4" s="14"/>
      <c r="BI4" s="14"/>
      <c r="BL4" s="48"/>
    </row>
    <row r="5" spans="3:64" ht="6.75" customHeight="1">
      <c r="C5" s="51"/>
      <c r="D5" s="67"/>
      <c r="E5" s="68"/>
      <c r="F5" s="68"/>
      <c r="G5" s="69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49"/>
      <c r="AY5" s="51"/>
      <c r="BA5" s="14"/>
      <c r="BB5" s="14"/>
      <c r="BC5" s="47"/>
      <c r="BD5" s="14"/>
      <c r="BE5" s="14"/>
      <c r="BF5" s="14"/>
      <c r="BG5" s="14"/>
      <c r="BH5" s="14"/>
      <c r="BI5" s="14"/>
      <c r="BL5" s="48"/>
    </row>
    <row r="6" spans="3:64" ht="6.75" customHeight="1">
      <c r="C6" s="51"/>
      <c r="D6" s="70"/>
      <c r="E6" s="71"/>
      <c r="F6" s="71"/>
      <c r="G6" s="72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BA6" s="14"/>
      <c r="BB6" s="14"/>
      <c r="BC6" s="47"/>
      <c r="BD6" s="14"/>
      <c r="BE6" s="14"/>
      <c r="BF6" s="14"/>
      <c r="BG6" s="14"/>
      <c r="BH6" s="14"/>
      <c r="BI6" s="14"/>
      <c r="BL6" s="48"/>
    </row>
    <row r="7" spans="3:64" ht="6.75" customHeight="1">
      <c r="C7" s="63" t="s">
        <v>107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BA7" s="14"/>
      <c r="BB7" s="14"/>
      <c r="BC7" s="15"/>
      <c r="BD7" s="14"/>
      <c r="BE7" s="14"/>
      <c r="BF7" s="14"/>
      <c r="BG7" s="14"/>
      <c r="BH7" s="14"/>
      <c r="BI7" s="14"/>
    </row>
    <row r="8" spans="3:64" ht="6.75" customHeight="1"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BA8" s="14"/>
      <c r="BB8" s="14"/>
      <c r="BC8" s="15"/>
      <c r="BD8" s="14"/>
      <c r="BE8" s="14"/>
      <c r="BF8" s="14"/>
      <c r="BG8" s="14"/>
      <c r="BH8" s="14"/>
      <c r="BI8" s="14"/>
    </row>
    <row r="9" spans="3:64" ht="6.75" customHeight="1"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BA9" s="14"/>
      <c r="BB9" s="14"/>
      <c r="BC9" s="15"/>
      <c r="BD9" s="14"/>
      <c r="BE9" s="14"/>
      <c r="BF9" s="14"/>
      <c r="BG9" s="14"/>
      <c r="BH9" s="14"/>
      <c r="BI9" s="14"/>
    </row>
    <row r="10" spans="3:64" ht="6.75" customHeight="1"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BA10" s="14"/>
      <c r="BB10" s="14"/>
      <c r="BC10" s="15"/>
      <c r="BD10" s="14"/>
      <c r="BE10" s="14"/>
      <c r="BF10" s="14"/>
      <c r="BG10" s="14"/>
      <c r="BH10" s="14"/>
      <c r="BI10" s="14"/>
    </row>
    <row r="11" spans="3:64" ht="10.5" customHeight="1">
      <c r="C11" s="17"/>
      <c r="D11" s="12"/>
      <c r="E11" s="12"/>
      <c r="F11" s="12"/>
      <c r="G11" s="12"/>
      <c r="H11" s="12"/>
      <c r="I11" s="12"/>
      <c r="J11" s="12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73"/>
      <c r="AU11" s="73"/>
      <c r="AV11" s="73"/>
      <c r="AW11" s="73"/>
      <c r="AX11" s="73"/>
      <c r="AY11" s="17"/>
      <c r="BA11" s="14"/>
      <c r="BB11" s="14"/>
      <c r="BC11" s="15"/>
      <c r="BD11" s="14"/>
      <c r="BE11" s="14"/>
      <c r="BF11" s="14"/>
      <c r="BG11" s="14"/>
      <c r="BH11" s="14"/>
      <c r="BI11" s="14"/>
    </row>
    <row r="12" spans="3:64" ht="6.75" customHeight="1">
      <c r="C12" s="17"/>
      <c r="D12" s="10"/>
      <c r="E12" s="74" t="str">
        <f>IF(入力エリア!Q64="〇","4",IF(入力エリア!Q49="〇","3",IF(入力エリア!Q34="〇","2","1")))</f>
        <v>1</v>
      </c>
      <c r="F12" s="75" t="s">
        <v>69</v>
      </c>
      <c r="G12" s="75"/>
      <c r="I12" s="19"/>
      <c r="J12" s="10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73"/>
      <c r="AU12" s="73"/>
      <c r="AV12" s="73"/>
      <c r="AW12" s="73"/>
      <c r="AX12" s="73"/>
      <c r="AY12" s="17"/>
      <c r="BA12" s="14"/>
      <c r="BB12" s="14"/>
      <c r="BC12" s="15"/>
      <c r="BD12" s="14"/>
      <c r="BE12" s="14"/>
      <c r="BF12" s="14"/>
      <c r="BG12" s="14"/>
      <c r="BH12" s="14"/>
      <c r="BI12" s="14"/>
    </row>
    <row r="13" spans="3:64" ht="12" customHeight="1">
      <c r="C13" s="17"/>
      <c r="D13" s="10"/>
      <c r="E13" s="74"/>
      <c r="F13" s="75"/>
      <c r="G13" s="75"/>
      <c r="I13" s="19"/>
      <c r="J13" s="10"/>
      <c r="K13" s="19"/>
      <c r="L13" s="19"/>
      <c r="M13" s="19"/>
      <c r="N13" s="19"/>
      <c r="O13" s="19"/>
      <c r="P13" s="19"/>
      <c r="AT13" s="73"/>
      <c r="AU13" s="73"/>
      <c r="AV13" s="73"/>
      <c r="AW13" s="73"/>
      <c r="AX13" s="73"/>
      <c r="AY13" s="17"/>
      <c r="BA13" s="14"/>
      <c r="BB13" s="14"/>
      <c r="BC13" s="15"/>
      <c r="BD13" s="14"/>
      <c r="BE13" s="14"/>
      <c r="BF13" s="14"/>
      <c r="BG13" s="14"/>
      <c r="BH13" s="14"/>
      <c r="BI13" s="14"/>
    </row>
    <row r="14" spans="3:64" ht="6.75" customHeight="1">
      <c r="C14" s="17"/>
      <c r="D14" s="10"/>
      <c r="E14" s="19"/>
      <c r="F14" s="19"/>
      <c r="G14" s="19"/>
      <c r="H14" s="19"/>
      <c r="I14" s="19"/>
      <c r="J14" s="10"/>
      <c r="K14" s="80" t="str">
        <f>'参加申込書1-15'!K14:W16</f>
        <v>日本協会　宛</v>
      </c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2"/>
      <c r="Y14" s="76"/>
      <c r="Z14" s="20"/>
      <c r="AA14" s="20"/>
      <c r="AB14" s="20"/>
      <c r="AC14" s="20"/>
      <c r="AD14" s="20"/>
      <c r="AE14" s="20"/>
      <c r="AF14" s="260"/>
      <c r="AG14" s="260"/>
      <c r="AH14" s="260"/>
      <c r="AI14" s="260"/>
      <c r="AJ14" s="260"/>
      <c r="AK14" s="260"/>
      <c r="AL14" s="260"/>
      <c r="AM14" s="260"/>
      <c r="AN14" s="77"/>
      <c r="AO14" s="78"/>
      <c r="AP14" s="78"/>
      <c r="AT14" s="73"/>
      <c r="AU14" s="73"/>
      <c r="AV14" s="73"/>
      <c r="AW14" s="73"/>
      <c r="AX14" s="73"/>
      <c r="AY14" s="17"/>
      <c r="BA14" s="14"/>
      <c r="BB14" s="14"/>
      <c r="BC14" s="15"/>
      <c r="BD14" s="14"/>
      <c r="BE14" s="14"/>
      <c r="BF14" s="14"/>
      <c r="BG14" s="14"/>
      <c r="BH14" s="14"/>
      <c r="BI14" s="14"/>
    </row>
    <row r="15" spans="3:64" ht="6.75" customHeight="1">
      <c r="C15" s="17"/>
      <c r="D15" s="10"/>
      <c r="E15" s="19"/>
      <c r="F15" s="19"/>
      <c r="G15" s="79">
        <v>2</v>
      </c>
      <c r="H15" s="79"/>
      <c r="I15" s="75" t="s">
        <v>70</v>
      </c>
      <c r="J15" s="75"/>
      <c r="K15" s="83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5"/>
      <c r="Y15" s="76"/>
      <c r="Z15" s="20"/>
      <c r="AA15" s="20"/>
      <c r="AB15" s="20"/>
      <c r="AC15" s="20"/>
      <c r="AD15" s="20"/>
      <c r="AE15" s="20"/>
      <c r="AF15" s="260"/>
      <c r="AG15" s="260"/>
      <c r="AH15" s="260"/>
      <c r="AI15" s="260"/>
      <c r="AJ15" s="260"/>
      <c r="AK15" s="260"/>
      <c r="AL15" s="260"/>
      <c r="AM15" s="260"/>
      <c r="AN15" s="78"/>
      <c r="AO15" s="78"/>
      <c r="AP15" s="78"/>
      <c r="AT15" s="73"/>
      <c r="AU15" s="73"/>
      <c r="AV15" s="73"/>
      <c r="AW15" s="73"/>
      <c r="AX15" s="73"/>
      <c r="AY15" s="17"/>
      <c r="BA15" s="14"/>
      <c r="BB15" s="14"/>
      <c r="BC15" s="15"/>
      <c r="BD15" s="14"/>
      <c r="BE15" s="14"/>
      <c r="BF15" s="14"/>
      <c r="BG15" s="14"/>
      <c r="BH15" s="14"/>
      <c r="BI15" s="14"/>
    </row>
    <row r="16" spans="3:64" ht="6.75" customHeight="1">
      <c r="C16" s="17"/>
      <c r="D16" s="10"/>
      <c r="E16" s="19"/>
      <c r="F16" s="19"/>
      <c r="G16" s="79"/>
      <c r="H16" s="79"/>
      <c r="I16" s="75"/>
      <c r="J16" s="75"/>
      <c r="K16" s="86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8"/>
      <c r="Y16" s="76"/>
      <c r="Z16" s="20"/>
      <c r="AA16" s="20"/>
      <c r="AB16" s="20"/>
      <c r="AC16" s="20"/>
      <c r="AD16" s="20"/>
      <c r="AE16" s="20"/>
      <c r="AF16" s="260"/>
      <c r="AG16" s="260"/>
      <c r="AH16" s="260"/>
      <c r="AI16" s="260"/>
      <c r="AJ16" s="260"/>
      <c r="AK16" s="260"/>
      <c r="AL16" s="260"/>
      <c r="AM16" s="260"/>
      <c r="AN16" s="78"/>
      <c r="AO16" s="78"/>
      <c r="AP16" s="78"/>
      <c r="AT16" s="73"/>
      <c r="AU16" s="73"/>
      <c r="AV16" s="73"/>
      <c r="AW16" s="73"/>
      <c r="AX16" s="73"/>
      <c r="AY16" s="17"/>
      <c r="BA16" s="14"/>
      <c r="BB16" s="14"/>
      <c r="BC16" s="15"/>
      <c r="BD16" s="14"/>
      <c r="BE16" s="14"/>
      <c r="BF16" s="14"/>
      <c r="BG16" s="14"/>
      <c r="BH16" s="14"/>
      <c r="BI16" s="14"/>
    </row>
    <row r="17" spans="3:61" ht="12" customHeight="1">
      <c r="C17" s="17"/>
      <c r="AY17" s="17"/>
      <c r="BA17" s="14"/>
      <c r="BB17" s="14" t="s">
        <v>119</v>
      </c>
      <c r="BC17" s="15"/>
      <c r="BD17" s="14"/>
      <c r="BE17" s="14"/>
      <c r="BF17" s="14"/>
      <c r="BG17" s="14"/>
      <c r="BH17" s="14"/>
      <c r="BI17" s="14"/>
    </row>
    <row r="18" spans="3:61" ht="6.75" customHeight="1">
      <c r="C18" s="17"/>
      <c r="D18" s="100" t="s">
        <v>71</v>
      </c>
      <c r="E18" s="100"/>
      <c r="F18" s="100"/>
      <c r="G18" s="100"/>
      <c r="H18" s="100"/>
      <c r="I18" s="100"/>
      <c r="J18" s="100"/>
      <c r="K18" s="100" t="s">
        <v>72</v>
      </c>
      <c r="L18" s="100"/>
      <c r="M18" s="100"/>
      <c r="N18" s="100"/>
      <c r="O18" s="100"/>
      <c r="P18" s="100"/>
      <c r="Q18" s="100"/>
      <c r="R18" s="102" t="s">
        <v>137</v>
      </c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4"/>
      <c r="AF18" s="108" t="s">
        <v>138</v>
      </c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 t="s">
        <v>73</v>
      </c>
      <c r="AS18" s="108"/>
      <c r="AT18" s="108"/>
      <c r="AU18" s="108"/>
      <c r="AV18" s="108"/>
      <c r="AW18" s="108"/>
      <c r="AX18" s="108"/>
      <c r="AY18" s="17"/>
      <c r="BA18" s="14"/>
      <c r="BB18" s="14" t="s">
        <v>120</v>
      </c>
      <c r="BC18" s="15"/>
      <c r="BD18" s="14"/>
      <c r="BE18" s="14"/>
      <c r="BF18" s="14"/>
      <c r="BG18" s="14"/>
      <c r="BH18" s="14"/>
      <c r="BI18" s="14"/>
    </row>
    <row r="19" spans="3:61" ht="6.75" customHeight="1">
      <c r="C19" s="17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5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7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7"/>
      <c r="BA19" s="14"/>
      <c r="BB19" s="14"/>
      <c r="BC19" s="15"/>
      <c r="BD19" s="14"/>
      <c r="BE19" s="14"/>
      <c r="BF19" s="14"/>
      <c r="BG19" s="14"/>
      <c r="BH19" s="14"/>
      <c r="BI19" s="14"/>
    </row>
    <row r="20" spans="3:61" ht="9.75" customHeight="1">
      <c r="C20" s="17"/>
      <c r="D20" s="109">
        <f>入力エリア!B11</f>
        <v>0</v>
      </c>
      <c r="E20" s="110"/>
      <c r="F20" s="110"/>
      <c r="G20" s="110"/>
      <c r="H20" s="110"/>
      <c r="I20" s="110"/>
      <c r="J20" s="110"/>
      <c r="K20" s="115">
        <f>入力エリア!D11</f>
        <v>0</v>
      </c>
      <c r="L20" s="116"/>
      <c r="M20" s="116"/>
      <c r="N20" s="116"/>
      <c r="O20" s="116"/>
      <c r="P20" s="116"/>
      <c r="Q20" s="117"/>
      <c r="R20" s="124" t="str">
        <f>入力エリア!G11</f>
        <v>ウエイトリフティング協会</v>
      </c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6"/>
      <c r="AF20" s="133" t="s">
        <v>74</v>
      </c>
      <c r="AG20" s="135">
        <f>入力エリア!J11</f>
        <v>0</v>
      </c>
      <c r="AH20" s="89"/>
      <c r="AI20" s="90"/>
      <c r="AJ20" s="92"/>
      <c r="AK20" s="92"/>
      <c r="AL20" s="21"/>
      <c r="AM20" s="21"/>
      <c r="AN20" s="21"/>
      <c r="AO20" s="21"/>
      <c r="AP20" s="21"/>
      <c r="AQ20" s="22"/>
      <c r="AR20" s="251">
        <f>入力エリア!B12</f>
        <v>0</v>
      </c>
      <c r="AS20" s="252"/>
      <c r="AT20" s="252"/>
      <c r="AU20" s="252"/>
      <c r="AV20" s="252"/>
      <c r="AW20" s="252"/>
      <c r="AX20" s="253"/>
      <c r="AY20" s="17"/>
      <c r="BA20" s="14"/>
      <c r="BB20" s="14"/>
      <c r="BC20" s="15"/>
      <c r="BD20" s="14"/>
      <c r="BE20" s="14"/>
      <c r="BF20" s="14"/>
      <c r="BG20" s="14"/>
      <c r="BH20" s="14"/>
      <c r="BI20" s="14"/>
    </row>
    <row r="21" spans="3:61" ht="9.75" customHeight="1">
      <c r="C21" s="17"/>
      <c r="D21" s="111"/>
      <c r="E21" s="112"/>
      <c r="F21" s="112"/>
      <c r="G21" s="112"/>
      <c r="H21" s="112"/>
      <c r="I21" s="112"/>
      <c r="J21" s="112"/>
      <c r="K21" s="118"/>
      <c r="L21" s="119"/>
      <c r="M21" s="119"/>
      <c r="N21" s="119"/>
      <c r="O21" s="119"/>
      <c r="P21" s="119"/>
      <c r="Q21" s="120"/>
      <c r="R21" s="127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9"/>
      <c r="AF21" s="134"/>
      <c r="AG21" s="136"/>
      <c r="AH21" s="91"/>
      <c r="AI21" s="91"/>
      <c r="AJ21" s="93"/>
      <c r="AK21" s="93"/>
      <c r="AL21" s="23"/>
      <c r="AM21" s="23"/>
      <c r="AN21" s="23"/>
      <c r="AO21" s="23"/>
      <c r="AP21" s="23"/>
      <c r="AQ21" s="24"/>
      <c r="AR21" s="254"/>
      <c r="AS21" s="255"/>
      <c r="AT21" s="255"/>
      <c r="AU21" s="255"/>
      <c r="AV21" s="255"/>
      <c r="AW21" s="255"/>
      <c r="AX21" s="256"/>
      <c r="AY21" s="17"/>
      <c r="BA21" s="14"/>
      <c r="BB21" s="14"/>
      <c r="BC21" s="15"/>
      <c r="BD21" s="14"/>
      <c r="BE21" s="14"/>
      <c r="BF21" s="14"/>
      <c r="BG21" s="14"/>
      <c r="BH21" s="14"/>
      <c r="BI21" s="14"/>
    </row>
    <row r="22" spans="3:61" ht="9.75" customHeight="1">
      <c r="C22" s="17"/>
      <c r="D22" s="111"/>
      <c r="E22" s="112"/>
      <c r="F22" s="112"/>
      <c r="G22" s="112"/>
      <c r="H22" s="112"/>
      <c r="I22" s="112"/>
      <c r="J22" s="112"/>
      <c r="K22" s="118"/>
      <c r="L22" s="119"/>
      <c r="M22" s="119"/>
      <c r="N22" s="119"/>
      <c r="O22" s="119"/>
      <c r="P22" s="119"/>
      <c r="Q22" s="120"/>
      <c r="R22" s="127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9"/>
      <c r="AF22" s="94">
        <f>入力エリア!L11</f>
        <v>0</v>
      </c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6"/>
      <c r="AR22" s="254"/>
      <c r="AS22" s="255"/>
      <c r="AT22" s="255"/>
      <c r="AU22" s="255"/>
      <c r="AV22" s="255"/>
      <c r="AW22" s="255"/>
      <c r="AX22" s="256"/>
      <c r="AY22" s="17"/>
      <c r="BA22" s="14"/>
      <c r="BB22" s="14"/>
      <c r="BC22" s="15"/>
      <c r="BD22" s="14"/>
      <c r="BE22" s="14"/>
      <c r="BF22" s="14"/>
      <c r="BG22" s="14"/>
      <c r="BH22" s="14"/>
      <c r="BI22" s="14"/>
    </row>
    <row r="23" spans="3:61" ht="9.75" customHeight="1">
      <c r="C23" s="17"/>
      <c r="D23" s="111"/>
      <c r="E23" s="112"/>
      <c r="F23" s="112"/>
      <c r="G23" s="112"/>
      <c r="H23" s="112"/>
      <c r="I23" s="112"/>
      <c r="J23" s="112"/>
      <c r="K23" s="118"/>
      <c r="L23" s="119"/>
      <c r="M23" s="119"/>
      <c r="N23" s="119"/>
      <c r="O23" s="119"/>
      <c r="P23" s="119"/>
      <c r="Q23" s="120"/>
      <c r="R23" s="127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9"/>
      <c r="AF23" s="94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6"/>
      <c r="AR23" s="254"/>
      <c r="AS23" s="255"/>
      <c r="AT23" s="255"/>
      <c r="AU23" s="255"/>
      <c r="AV23" s="255"/>
      <c r="AW23" s="255"/>
      <c r="AX23" s="256"/>
      <c r="AY23" s="17"/>
      <c r="BA23" s="14"/>
      <c r="BB23" s="14"/>
      <c r="BC23" s="15"/>
      <c r="BD23" s="14"/>
      <c r="BE23" s="14"/>
      <c r="BF23" s="14"/>
      <c r="BG23" s="14"/>
      <c r="BH23" s="14"/>
      <c r="BI23" s="14"/>
    </row>
    <row r="24" spans="3:61" ht="9.75" customHeight="1">
      <c r="C24" s="17"/>
      <c r="D24" s="113"/>
      <c r="E24" s="114"/>
      <c r="F24" s="114"/>
      <c r="G24" s="114"/>
      <c r="H24" s="114"/>
      <c r="I24" s="114"/>
      <c r="J24" s="114"/>
      <c r="K24" s="121"/>
      <c r="L24" s="122"/>
      <c r="M24" s="122"/>
      <c r="N24" s="122"/>
      <c r="O24" s="122"/>
      <c r="P24" s="122"/>
      <c r="Q24" s="123"/>
      <c r="R24" s="130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2"/>
      <c r="AF24" s="97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9"/>
      <c r="AR24" s="257"/>
      <c r="AS24" s="258"/>
      <c r="AT24" s="258"/>
      <c r="AU24" s="258"/>
      <c r="AV24" s="258"/>
      <c r="AW24" s="258"/>
      <c r="AX24" s="259"/>
      <c r="AY24" s="17"/>
      <c r="BA24" s="14"/>
      <c r="BB24" s="14"/>
      <c r="BC24" s="15"/>
      <c r="BD24" s="14"/>
      <c r="BE24" s="14"/>
      <c r="BF24" s="14"/>
      <c r="BG24" s="14"/>
      <c r="BH24" s="14"/>
      <c r="BI24" s="14"/>
    </row>
    <row r="25" spans="3:61" ht="15" customHeight="1">
      <c r="C25" s="17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14"/>
      <c r="AS25" s="14"/>
      <c r="AT25" s="14"/>
      <c r="AU25" s="14"/>
      <c r="AV25" s="14"/>
      <c r="AW25" s="14"/>
      <c r="AX25" s="14"/>
      <c r="AY25" s="17"/>
      <c r="BA25" s="14"/>
      <c r="BB25" s="14"/>
      <c r="BC25" s="15"/>
      <c r="BD25" s="14"/>
      <c r="BE25" s="14"/>
      <c r="BF25" s="14"/>
      <c r="BG25" s="14"/>
      <c r="BH25" s="14"/>
      <c r="BI25" s="14"/>
    </row>
    <row r="26" spans="3:61" ht="9.75" customHeight="1">
      <c r="C26" s="17"/>
      <c r="AL26" s="26"/>
      <c r="AM26" s="26"/>
      <c r="AN26" s="26"/>
      <c r="AO26" s="26"/>
      <c r="AP26" s="26"/>
      <c r="AQ26" s="26"/>
      <c r="AY26" s="17"/>
    </row>
    <row r="27" spans="3:61" ht="15.75" customHeight="1">
      <c r="C27" s="17"/>
      <c r="D27" s="159" t="s">
        <v>76</v>
      </c>
      <c r="E27" s="160"/>
      <c r="F27" s="165" t="s">
        <v>98</v>
      </c>
      <c r="G27" s="165"/>
      <c r="H27" s="155" t="s">
        <v>77</v>
      </c>
      <c r="I27" s="155"/>
      <c r="J27" s="155"/>
      <c r="K27" s="155"/>
      <c r="L27" s="166" t="s">
        <v>78</v>
      </c>
      <c r="M27" s="167"/>
      <c r="N27" s="167"/>
      <c r="O27" s="167"/>
      <c r="P27" s="167"/>
      <c r="Q27" s="167"/>
      <c r="R27" s="168"/>
      <c r="S27" s="169" t="s">
        <v>79</v>
      </c>
      <c r="T27" s="170"/>
      <c r="U27" s="170"/>
      <c r="V27" s="170"/>
      <c r="W27" s="170"/>
      <c r="X27" s="170"/>
      <c r="Y27" s="170"/>
      <c r="Z27" s="170"/>
      <c r="AA27" s="170"/>
      <c r="AB27" s="170"/>
      <c r="AC27" s="171"/>
      <c r="AD27" s="171"/>
      <c r="AE27" s="171"/>
      <c r="AF27" s="172"/>
      <c r="AG27" s="173" t="s">
        <v>80</v>
      </c>
      <c r="AH27" s="174"/>
      <c r="AI27" s="174"/>
      <c r="AJ27" s="174"/>
      <c r="AK27" s="174"/>
      <c r="AL27" s="137" t="s">
        <v>99</v>
      </c>
      <c r="AM27" s="138"/>
      <c r="AN27" s="138"/>
      <c r="AO27" s="138"/>
      <c r="AP27" s="138"/>
      <c r="AQ27" s="139"/>
      <c r="AR27" s="233" t="s">
        <v>97</v>
      </c>
      <c r="AS27" s="234"/>
      <c r="AT27" s="234"/>
      <c r="AU27" s="234"/>
      <c r="AV27" s="234"/>
      <c r="AW27" s="234"/>
      <c r="AX27" s="235"/>
      <c r="AY27" s="250" t="s">
        <v>130</v>
      </c>
      <c r="AZ27" s="250"/>
    </row>
    <row r="28" spans="3:61" ht="11.25" customHeight="1">
      <c r="C28" s="17"/>
      <c r="D28" s="161"/>
      <c r="E28" s="162"/>
      <c r="F28" s="165"/>
      <c r="G28" s="165"/>
      <c r="H28" s="155"/>
      <c r="I28" s="155"/>
      <c r="J28" s="155"/>
      <c r="K28" s="155"/>
      <c r="L28" s="140" t="s">
        <v>75</v>
      </c>
      <c r="M28" s="141"/>
      <c r="N28" s="141"/>
      <c r="O28" s="141"/>
      <c r="P28" s="141"/>
      <c r="Q28" s="141"/>
      <c r="R28" s="142"/>
      <c r="S28" s="146" t="s">
        <v>81</v>
      </c>
      <c r="T28" s="147"/>
      <c r="U28" s="147"/>
      <c r="V28" s="147"/>
      <c r="W28" s="147"/>
      <c r="X28" s="147" t="s">
        <v>82</v>
      </c>
      <c r="Y28" s="147"/>
      <c r="Z28" s="147"/>
      <c r="AA28" s="147"/>
      <c r="AB28" s="147"/>
      <c r="AC28" s="150"/>
      <c r="AD28" s="150"/>
      <c r="AE28" s="150"/>
      <c r="AF28" s="151"/>
      <c r="AG28" s="140"/>
      <c r="AH28" s="141"/>
      <c r="AI28" s="141"/>
      <c r="AJ28" s="141"/>
      <c r="AK28" s="142"/>
      <c r="AL28" s="154" t="s">
        <v>83</v>
      </c>
      <c r="AM28" s="137"/>
      <c r="AN28" s="157" t="s">
        <v>84</v>
      </c>
      <c r="AO28" s="156"/>
      <c r="AP28" s="145" t="s">
        <v>85</v>
      </c>
      <c r="AQ28" s="154"/>
      <c r="AR28" s="236" t="s">
        <v>8</v>
      </c>
      <c r="AS28" s="75"/>
      <c r="AT28" s="75"/>
      <c r="AU28" s="75"/>
      <c r="AV28" s="75"/>
      <c r="AW28" s="75"/>
      <c r="AX28" s="237"/>
      <c r="AY28" s="108"/>
      <c r="AZ28" s="108"/>
    </row>
    <row r="29" spans="3:61" ht="11.25" customHeight="1">
      <c r="C29" s="17"/>
      <c r="D29" s="163"/>
      <c r="E29" s="164"/>
      <c r="F29" s="165"/>
      <c r="G29" s="165"/>
      <c r="H29" s="155"/>
      <c r="I29" s="155"/>
      <c r="J29" s="155"/>
      <c r="K29" s="155"/>
      <c r="L29" s="143"/>
      <c r="M29" s="144"/>
      <c r="N29" s="144"/>
      <c r="O29" s="144"/>
      <c r="P29" s="144"/>
      <c r="Q29" s="144"/>
      <c r="R29" s="145"/>
      <c r="S29" s="148"/>
      <c r="T29" s="149"/>
      <c r="U29" s="149"/>
      <c r="V29" s="149"/>
      <c r="W29" s="149"/>
      <c r="X29" s="149"/>
      <c r="Y29" s="149"/>
      <c r="Z29" s="149"/>
      <c r="AA29" s="149"/>
      <c r="AB29" s="149"/>
      <c r="AC29" s="152"/>
      <c r="AD29" s="152"/>
      <c r="AE29" s="152"/>
      <c r="AF29" s="153"/>
      <c r="AG29" s="143"/>
      <c r="AH29" s="144"/>
      <c r="AI29" s="144"/>
      <c r="AJ29" s="144"/>
      <c r="AK29" s="145"/>
      <c r="AL29" s="155"/>
      <c r="AM29" s="156"/>
      <c r="AN29" s="157"/>
      <c r="AO29" s="156"/>
      <c r="AP29" s="158"/>
      <c r="AQ29" s="155"/>
      <c r="AR29" s="105"/>
      <c r="AS29" s="106"/>
      <c r="AT29" s="106"/>
      <c r="AU29" s="106"/>
      <c r="AV29" s="106"/>
      <c r="AW29" s="106"/>
      <c r="AX29" s="107"/>
      <c r="AY29" s="108"/>
      <c r="AZ29" s="108"/>
    </row>
    <row r="30" spans="3:61" ht="33" customHeight="1">
      <c r="C30" s="17"/>
      <c r="D30" s="184">
        <v>16</v>
      </c>
      <c r="E30" s="185"/>
      <c r="F30" s="188" t="str">
        <f>IF(AZ30=0,"",VLOOKUP(D30,入力エリア!$A$19:$P$78,11,FALSE))</f>
        <v/>
      </c>
      <c r="G30" s="189"/>
      <c r="H30" s="192" t="str">
        <f>IF(AZ30=0,"",VLOOKUP(D30,入力エリア!$A$19:$P$78,12,FALSE))</f>
        <v/>
      </c>
      <c r="I30" s="193"/>
      <c r="J30" s="193"/>
      <c r="K30" s="196" t="s">
        <v>86</v>
      </c>
      <c r="L30" s="198" t="str">
        <f>IF(AZ30=0,"",VLOOKUP(D30,入力エリア!$A$19:$P$78,5,))</f>
        <v/>
      </c>
      <c r="M30" s="199"/>
      <c r="N30" s="199"/>
      <c r="O30" s="199"/>
      <c r="P30" s="199"/>
      <c r="Q30" s="199"/>
      <c r="R30" s="200"/>
      <c r="S30" s="201" t="str">
        <f>IF(AZ30=0,"",VLOOKUP(D30,入力エリア!$A$19:$P$78,8,FALSE))</f>
        <v/>
      </c>
      <c r="T30" s="202"/>
      <c r="U30" s="202"/>
      <c r="V30" s="202"/>
      <c r="W30" s="202"/>
      <c r="X30" s="202"/>
      <c r="Y30" s="202"/>
      <c r="Z30" s="202"/>
      <c r="AA30" s="202"/>
      <c r="AB30" s="202"/>
      <c r="AC30" s="203"/>
      <c r="AD30" s="203"/>
      <c r="AE30" s="203"/>
      <c r="AF30" s="204"/>
      <c r="AG30" s="124" t="str">
        <f>IF(AZ30=0,"",VLOOKUP(D30,入力エリア!$A$19:$O$78,3,FALSE))</f>
        <v/>
      </c>
      <c r="AH30" s="125"/>
      <c r="AI30" s="125"/>
      <c r="AJ30" s="125"/>
      <c r="AK30" s="126"/>
      <c r="AL30" s="175" t="str">
        <f>IF(AZ30=0,"",VLOOKUP(D30,入力エリア!$A$19:$O$78,13,FALSE))</f>
        <v/>
      </c>
      <c r="AM30" s="176"/>
      <c r="AN30" s="177" t="str">
        <f>IF(AZ30=0,"",VLOOKUP(D30,入力エリア!$A$19:$O$78,14,FALSE))</f>
        <v/>
      </c>
      <c r="AO30" s="176"/>
      <c r="AP30" s="178" t="str">
        <f>IF(AZ30=0,"",VLOOKUP(D30,入力エリア!$A$19:$O$78,15,FALSE))</f>
        <v/>
      </c>
      <c r="AQ30" s="175"/>
      <c r="AR30" s="227" t="str">
        <f>IF(AZ30=0,"",VLOOKUP(D30,入力エリア!$A$19:$O$78,9,FALSE))</f>
        <v/>
      </c>
      <c r="AS30" s="228"/>
      <c r="AT30" s="228"/>
      <c r="AU30" s="228"/>
      <c r="AV30" s="228"/>
      <c r="AW30" s="228"/>
      <c r="AX30" s="229"/>
      <c r="AY30" s="100" t="str">
        <f>IF(AZ30=0,"",VLOOKUP(D30,入力エリア!$A$19:$P$78,16,TRUE))</f>
        <v/>
      </c>
      <c r="AZ30" s="100">
        <f>VLOOKUP(D30,入力エリア!$A$19:$P$79,16,FALSE)</f>
        <v>0</v>
      </c>
    </row>
    <row r="31" spans="3:61" ht="33" customHeight="1">
      <c r="C31" s="17"/>
      <c r="D31" s="186"/>
      <c r="E31" s="187"/>
      <c r="F31" s="190"/>
      <c r="G31" s="191"/>
      <c r="H31" s="194"/>
      <c r="I31" s="195"/>
      <c r="J31" s="195"/>
      <c r="K31" s="197"/>
      <c r="L31" s="179" t="str">
        <f>IF(AZ30=0,"",VLOOKUP(D30,入力エリア!$A$19:$P$78,4,))</f>
        <v/>
      </c>
      <c r="M31" s="180"/>
      <c r="N31" s="180"/>
      <c r="O31" s="180"/>
      <c r="P31" s="180"/>
      <c r="Q31" s="180"/>
      <c r="R31" s="181"/>
      <c r="S31" s="11"/>
      <c r="T31" s="182" t="str">
        <f>IF(AZ30=0,"",VLOOKUP(D30,入力エリア!$A$19:$O$78,7,FALSE))</f>
        <v/>
      </c>
      <c r="U31" s="182"/>
      <c r="V31" s="183" t="s">
        <v>87</v>
      </c>
      <c r="W31" s="183"/>
      <c r="X31" s="205" t="str">
        <f>IF(AZ30=0,"",VLOOKUP(D30,入力エリア!$A$19:$O$78,6,FALSE))</f>
        <v/>
      </c>
      <c r="Y31" s="206"/>
      <c r="Z31" s="206"/>
      <c r="AA31" s="206"/>
      <c r="AB31" s="206"/>
      <c r="AC31" s="206"/>
      <c r="AD31" s="206"/>
      <c r="AE31" s="206"/>
      <c r="AF31" s="207"/>
      <c r="AG31" s="130"/>
      <c r="AH31" s="131"/>
      <c r="AI31" s="131"/>
      <c r="AJ31" s="131"/>
      <c r="AK31" s="132"/>
      <c r="AL31" s="175"/>
      <c r="AM31" s="176"/>
      <c r="AN31" s="177"/>
      <c r="AO31" s="176"/>
      <c r="AP31" s="178"/>
      <c r="AQ31" s="175"/>
      <c r="AR31" s="230" t="str">
        <f>IF(AZ30=0,"",VLOOKUP(D30,入力エリア!$A$19:$O$78,10,FALSE))</f>
        <v/>
      </c>
      <c r="AS31" s="231"/>
      <c r="AT31" s="231"/>
      <c r="AU31" s="231"/>
      <c r="AV31" s="231"/>
      <c r="AW31" s="231"/>
      <c r="AX31" s="232"/>
      <c r="AY31" s="249"/>
      <c r="AZ31" s="249" t="str">
        <f>IF(AT30=0,"",VLOOKUP(AR30,入力エリア!$A$19:$P$78,4,))</f>
        <v/>
      </c>
    </row>
    <row r="32" spans="3:61" ht="33" customHeight="1">
      <c r="C32" s="17"/>
      <c r="D32" s="184">
        <v>17</v>
      </c>
      <c r="E32" s="185"/>
      <c r="F32" s="188" t="str">
        <f>IF(AZ32=0,"",VLOOKUP(D32,入力エリア!$A$19:$P$78,11,FALSE))</f>
        <v/>
      </c>
      <c r="G32" s="189"/>
      <c r="H32" s="192" t="str">
        <f>IF(AZ32=0,"",VLOOKUP(D32,入力エリア!$A$19:$P$78,12,FALSE))</f>
        <v/>
      </c>
      <c r="I32" s="217"/>
      <c r="J32" s="217"/>
      <c r="K32" s="196" t="s">
        <v>100</v>
      </c>
      <c r="L32" s="198" t="str">
        <f>IF(AZ32=0,"",VLOOKUP(D32,入力エリア!$A$19:$P$78,5,))</f>
        <v/>
      </c>
      <c r="M32" s="199"/>
      <c r="N32" s="199"/>
      <c r="O32" s="199"/>
      <c r="P32" s="199"/>
      <c r="Q32" s="199"/>
      <c r="R32" s="200"/>
      <c r="S32" s="220" t="str">
        <f>IF(AZ32=0,"",VLOOKUP(D32,入力エリア!$A$19:$P$78,8,FALSE))</f>
        <v/>
      </c>
      <c r="T32" s="221"/>
      <c r="U32" s="221"/>
      <c r="V32" s="221"/>
      <c r="W32" s="221"/>
      <c r="X32" s="221"/>
      <c r="Y32" s="221"/>
      <c r="Z32" s="221"/>
      <c r="AA32" s="221"/>
      <c r="AB32" s="221"/>
      <c r="AC32" s="221"/>
      <c r="AD32" s="221"/>
      <c r="AE32" s="221"/>
      <c r="AF32" s="222"/>
      <c r="AG32" s="124" t="str">
        <f>IF(AZ32=0,"",VLOOKUP(D32,入力エリア!$A$19:$O$78,3,FALSE))</f>
        <v/>
      </c>
      <c r="AH32" s="125"/>
      <c r="AI32" s="125"/>
      <c r="AJ32" s="125"/>
      <c r="AK32" s="126"/>
      <c r="AL32" s="208" t="str">
        <f>IF(AZ32=0,"",VLOOKUP(D32,入力エリア!$A$19:$O$78,13,FALSE))</f>
        <v/>
      </c>
      <c r="AM32" s="209"/>
      <c r="AN32" s="212" t="str">
        <f>IF(AZ32=0,"",VLOOKUP(D32,入力エリア!$A$19:$O$78,14,FALSE))</f>
        <v/>
      </c>
      <c r="AO32" s="209"/>
      <c r="AP32" s="212" t="str">
        <f>IF(AZ32=0,"",VLOOKUP(D32,入力エリア!$A$19:$O$78,15,FALSE))</f>
        <v/>
      </c>
      <c r="AQ32" s="214"/>
      <c r="AR32" s="227" t="str">
        <f>IF(AZ32=0,"",VLOOKUP(D32,入力エリア!$A$19:$O$78,9,FALSE))</f>
        <v/>
      </c>
      <c r="AS32" s="228"/>
      <c r="AT32" s="228"/>
      <c r="AU32" s="228"/>
      <c r="AV32" s="228"/>
      <c r="AW32" s="228"/>
      <c r="AX32" s="229"/>
      <c r="AY32" s="100" t="str">
        <f>IF(AZ32=0,"",VLOOKUP(D32,入力エリア!$A$19:$P$78,16,TRUE))</f>
        <v/>
      </c>
      <c r="AZ32" s="100">
        <f>VLOOKUP(D32,入力エリア!$A$19:$P$79,16,FALSE)</f>
        <v>0</v>
      </c>
    </row>
    <row r="33" spans="3:52" ht="33" customHeight="1">
      <c r="C33" s="17"/>
      <c r="D33" s="186"/>
      <c r="E33" s="187"/>
      <c r="F33" s="190"/>
      <c r="G33" s="191"/>
      <c r="H33" s="218"/>
      <c r="I33" s="219"/>
      <c r="J33" s="219"/>
      <c r="K33" s="197"/>
      <c r="L33" s="179" t="str">
        <f>IF(AZ32=0,"",VLOOKUP(D32,入力エリア!$A$19:$P$78,4,))</f>
        <v/>
      </c>
      <c r="M33" s="180"/>
      <c r="N33" s="180"/>
      <c r="O33" s="180"/>
      <c r="P33" s="180"/>
      <c r="Q33" s="180"/>
      <c r="R33" s="181"/>
      <c r="S33" s="11"/>
      <c r="T33" s="182" t="str">
        <f>IF(AZ32=0,"",VLOOKUP(D32,入力エリア!$A$19:$O$78,7,FALSE))</f>
        <v/>
      </c>
      <c r="U33" s="182"/>
      <c r="V33" s="183" t="s">
        <v>3</v>
      </c>
      <c r="W33" s="216"/>
      <c r="X33" s="205" t="str">
        <f>IF(AZ32=0,"",VLOOKUP(D32,入力エリア!$A$19:$O$78,6,FALSE))</f>
        <v/>
      </c>
      <c r="Y33" s="206"/>
      <c r="Z33" s="206"/>
      <c r="AA33" s="206"/>
      <c r="AB33" s="206"/>
      <c r="AC33" s="206"/>
      <c r="AD33" s="206"/>
      <c r="AE33" s="206"/>
      <c r="AF33" s="207"/>
      <c r="AG33" s="130"/>
      <c r="AH33" s="131"/>
      <c r="AI33" s="131"/>
      <c r="AJ33" s="131"/>
      <c r="AK33" s="132"/>
      <c r="AL33" s="210"/>
      <c r="AM33" s="211"/>
      <c r="AN33" s="213"/>
      <c r="AO33" s="211"/>
      <c r="AP33" s="213"/>
      <c r="AQ33" s="215"/>
      <c r="AR33" s="238" t="str">
        <f>IF(AZ32=0,"",VLOOKUP(D32,入力エリア!$A$19:$O$78,10,FALSE))</f>
        <v/>
      </c>
      <c r="AS33" s="239"/>
      <c r="AT33" s="239"/>
      <c r="AU33" s="239"/>
      <c r="AV33" s="239"/>
      <c r="AW33" s="239"/>
      <c r="AX33" s="240"/>
      <c r="AY33" s="101"/>
      <c r="AZ33" s="249" t="str">
        <f>IF(AT32=0,"",VLOOKUP(AR32,入力エリア!$A$19:$P$78,4,))</f>
        <v/>
      </c>
    </row>
    <row r="34" spans="3:52" ht="33" customHeight="1">
      <c r="C34" s="17"/>
      <c r="D34" s="184">
        <v>18</v>
      </c>
      <c r="E34" s="185"/>
      <c r="F34" s="188" t="str">
        <f>IF(AZ34=0,"",VLOOKUP(D34,入力エリア!$A$19:$P$78,11,FALSE))</f>
        <v/>
      </c>
      <c r="G34" s="189"/>
      <c r="H34" s="192" t="str">
        <f>IF(AZ34=0,"",VLOOKUP(D34,入力エリア!$A$19:$P$78,12,FALSE))</f>
        <v/>
      </c>
      <c r="I34" s="193"/>
      <c r="J34" s="193"/>
      <c r="K34" s="196" t="s">
        <v>100</v>
      </c>
      <c r="L34" s="198" t="str">
        <f>IF(AZ34=0,"",VLOOKUP(D34,入力エリア!$A$19:$P$78,5,))</f>
        <v/>
      </c>
      <c r="M34" s="199"/>
      <c r="N34" s="199"/>
      <c r="O34" s="199"/>
      <c r="P34" s="199"/>
      <c r="Q34" s="199"/>
      <c r="R34" s="200"/>
      <c r="S34" s="201" t="str">
        <f>IF(AZ34=0,"",VLOOKUP(D34,入力エリア!$A$19:$P$78,8,FALSE))</f>
        <v/>
      </c>
      <c r="T34" s="202"/>
      <c r="U34" s="202"/>
      <c r="V34" s="202"/>
      <c r="W34" s="202"/>
      <c r="X34" s="202"/>
      <c r="Y34" s="202"/>
      <c r="Z34" s="202"/>
      <c r="AA34" s="202"/>
      <c r="AB34" s="202"/>
      <c r="AC34" s="203"/>
      <c r="AD34" s="203"/>
      <c r="AE34" s="203"/>
      <c r="AF34" s="204"/>
      <c r="AG34" s="124" t="str">
        <f>IF(AZ34=0,"",VLOOKUP(D34,入力エリア!$A$19:$O$78,3,FALSE))</f>
        <v/>
      </c>
      <c r="AH34" s="125"/>
      <c r="AI34" s="125"/>
      <c r="AJ34" s="125"/>
      <c r="AK34" s="126"/>
      <c r="AL34" s="175" t="str">
        <f>IF(AZ34=0,"",VLOOKUP(D34,入力エリア!$A$19:$O$78,13,FALSE))</f>
        <v/>
      </c>
      <c r="AM34" s="176"/>
      <c r="AN34" s="177" t="str">
        <f>IF(AZ34=0,"",VLOOKUP(D34,入力エリア!$A$19:$O$78,14,FALSE))</f>
        <v/>
      </c>
      <c r="AO34" s="176"/>
      <c r="AP34" s="178" t="str">
        <f>IF(AZ34=0,"",VLOOKUP(D34,入力エリア!$A$19:$O$78,15,FALSE))</f>
        <v/>
      </c>
      <c r="AQ34" s="175"/>
      <c r="AR34" s="227" t="str">
        <f>IF(AZ34=0,"",VLOOKUP(D34,入力エリア!$A$19:$O$78,9,FALSE))</f>
        <v/>
      </c>
      <c r="AS34" s="228"/>
      <c r="AT34" s="228"/>
      <c r="AU34" s="228"/>
      <c r="AV34" s="228"/>
      <c r="AW34" s="228"/>
      <c r="AX34" s="229"/>
      <c r="AY34" s="100" t="str">
        <f>IF(AZ34=0,"",VLOOKUP(D34,入力エリア!$A$19:$P$78,16,TRUE))</f>
        <v/>
      </c>
      <c r="AZ34" s="100">
        <f>VLOOKUP(D34,入力エリア!$A$19:$P$79,16,FALSE)</f>
        <v>0</v>
      </c>
    </row>
    <row r="35" spans="3:52" ht="33" customHeight="1">
      <c r="C35" s="17"/>
      <c r="D35" s="186"/>
      <c r="E35" s="187"/>
      <c r="F35" s="190"/>
      <c r="G35" s="191"/>
      <c r="H35" s="194"/>
      <c r="I35" s="195"/>
      <c r="J35" s="195"/>
      <c r="K35" s="197"/>
      <c r="L35" s="179" t="str">
        <f>IF(AZ34=0,"",VLOOKUP(D34,入力エリア!$A$19:$P$78,4,))</f>
        <v/>
      </c>
      <c r="M35" s="180"/>
      <c r="N35" s="180"/>
      <c r="O35" s="180"/>
      <c r="P35" s="180"/>
      <c r="Q35" s="180"/>
      <c r="R35" s="181"/>
      <c r="S35" s="11"/>
      <c r="T35" s="182" t="str">
        <f>IF(AZ34=0,"",VLOOKUP(D34,入力エリア!$A$19:$O$78,7,FALSE))</f>
        <v/>
      </c>
      <c r="U35" s="182"/>
      <c r="V35" s="183" t="s">
        <v>3</v>
      </c>
      <c r="W35" s="183"/>
      <c r="X35" s="205" t="str">
        <f>IF(AZ34=0,"",VLOOKUP(D34,入力エリア!$A$19:$O$78,6,FALSE))</f>
        <v/>
      </c>
      <c r="Y35" s="206"/>
      <c r="Z35" s="206"/>
      <c r="AA35" s="206"/>
      <c r="AB35" s="206"/>
      <c r="AC35" s="206"/>
      <c r="AD35" s="206"/>
      <c r="AE35" s="206"/>
      <c r="AF35" s="207"/>
      <c r="AG35" s="130"/>
      <c r="AH35" s="131"/>
      <c r="AI35" s="131"/>
      <c r="AJ35" s="131"/>
      <c r="AK35" s="132"/>
      <c r="AL35" s="175"/>
      <c r="AM35" s="176"/>
      <c r="AN35" s="177"/>
      <c r="AO35" s="176"/>
      <c r="AP35" s="178"/>
      <c r="AQ35" s="175"/>
      <c r="AR35" s="230" t="str">
        <f>IF(AZ34=0,"",VLOOKUP(D34,入力エリア!$A$19:$O$78,10,FALSE))</f>
        <v/>
      </c>
      <c r="AS35" s="231"/>
      <c r="AT35" s="231"/>
      <c r="AU35" s="231"/>
      <c r="AV35" s="231"/>
      <c r="AW35" s="231"/>
      <c r="AX35" s="232"/>
      <c r="AY35" s="249"/>
      <c r="AZ35" s="249" t="str">
        <f>IF(AT34=0,"",VLOOKUP(AR34,入力エリア!$A$19:$P$78,4,))</f>
        <v/>
      </c>
    </row>
    <row r="36" spans="3:52" ht="33" customHeight="1">
      <c r="C36" s="17"/>
      <c r="D36" s="184">
        <v>19</v>
      </c>
      <c r="E36" s="185"/>
      <c r="F36" s="188" t="str">
        <f>IF(AZ36=0,"",VLOOKUP(D36,入力エリア!$A$19:$P$78,11,FALSE))</f>
        <v/>
      </c>
      <c r="G36" s="189"/>
      <c r="H36" s="192" t="str">
        <f>IF(AZ36=0,"",VLOOKUP(D36,入力エリア!$A$19:$P$78,12,FALSE))</f>
        <v/>
      </c>
      <c r="I36" s="193"/>
      <c r="J36" s="193"/>
      <c r="K36" s="196" t="s">
        <v>100</v>
      </c>
      <c r="L36" s="198" t="str">
        <f>IF(AZ36=0,"",VLOOKUP(D36,入力エリア!$A$19:$P$78,5,))</f>
        <v/>
      </c>
      <c r="M36" s="199"/>
      <c r="N36" s="199"/>
      <c r="O36" s="199"/>
      <c r="P36" s="199"/>
      <c r="Q36" s="199"/>
      <c r="R36" s="200"/>
      <c r="S36" s="201" t="str">
        <f>IF(AZ36=0,"",VLOOKUP(D36,入力エリア!$A$19:$P$78,8,FALSE))</f>
        <v/>
      </c>
      <c r="T36" s="202"/>
      <c r="U36" s="202"/>
      <c r="V36" s="202"/>
      <c r="W36" s="202"/>
      <c r="X36" s="202"/>
      <c r="Y36" s="202"/>
      <c r="Z36" s="202"/>
      <c r="AA36" s="202"/>
      <c r="AB36" s="202"/>
      <c r="AC36" s="203"/>
      <c r="AD36" s="203"/>
      <c r="AE36" s="203"/>
      <c r="AF36" s="204"/>
      <c r="AG36" s="124" t="str">
        <f>IF(AZ36=0,"",VLOOKUP(D36,入力エリア!$A$19:$O$78,3,FALSE))</f>
        <v/>
      </c>
      <c r="AH36" s="125"/>
      <c r="AI36" s="125"/>
      <c r="AJ36" s="125"/>
      <c r="AK36" s="126"/>
      <c r="AL36" s="175" t="str">
        <f>IF(AZ36=0,"",VLOOKUP(D36,入力エリア!$A$19:$O$78,13,FALSE))</f>
        <v/>
      </c>
      <c r="AM36" s="176"/>
      <c r="AN36" s="177" t="str">
        <f>IF(AZ36=0,"",VLOOKUP(D36,入力エリア!$A$19:$O$78,14,FALSE))</f>
        <v/>
      </c>
      <c r="AO36" s="176"/>
      <c r="AP36" s="178" t="str">
        <f>IF(AZ36=0,"",VLOOKUP(D36,入力エリア!$A$19:$O$78,15,FALSE))</f>
        <v/>
      </c>
      <c r="AQ36" s="175"/>
      <c r="AR36" s="227" t="str">
        <f>IF(AZ36=0,"",VLOOKUP(D36,入力エリア!$A$19:$O$78,9,FALSE))</f>
        <v/>
      </c>
      <c r="AS36" s="228"/>
      <c r="AT36" s="228"/>
      <c r="AU36" s="228"/>
      <c r="AV36" s="228"/>
      <c r="AW36" s="228"/>
      <c r="AX36" s="229"/>
      <c r="AY36" s="100" t="str">
        <f>IF(AZ36=0,"",VLOOKUP(D36,入力エリア!$A$19:$P$78,16,TRUE))</f>
        <v/>
      </c>
      <c r="AZ36" s="100">
        <f>VLOOKUP(D36,入力エリア!$A$19:$P$79,16,FALSE)</f>
        <v>0</v>
      </c>
    </row>
    <row r="37" spans="3:52" ht="33" customHeight="1">
      <c r="C37" s="17"/>
      <c r="D37" s="186"/>
      <c r="E37" s="187"/>
      <c r="F37" s="190"/>
      <c r="G37" s="191"/>
      <c r="H37" s="194"/>
      <c r="I37" s="195"/>
      <c r="J37" s="195"/>
      <c r="K37" s="197"/>
      <c r="L37" s="179" t="str">
        <f>IF(AZ36=0,"",VLOOKUP(D36,入力エリア!$A$19:$P$78,4,))</f>
        <v/>
      </c>
      <c r="M37" s="180"/>
      <c r="N37" s="180"/>
      <c r="O37" s="180"/>
      <c r="P37" s="180"/>
      <c r="Q37" s="180"/>
      <c r="R37" s="181"/>
      <c r="S37" s="11"/>
      <c r="T37" s="182" t="str">
        <f>IF(AZ36=0,"",VLOOKUP(D36,入力エリア!$A$19:$O$78,7,FALSE))</f>
        <v/>
      </c>
      <c r="U37" s="182"/>
      <c r="V37" s="183" t="s">
        <v>3</v>
      </c>
      <c r="W37" s="183"/>
      <c r="X37" s="205" t="str">
        <f>IF(AZ36=0,"",VLOOKUP(D36,入力エリア!$A$19:$O$78,6,FALSE))</f>
        <v/>
      </c>
      <c r="Y37" s="206"/>
      <c r="Z37" s="206"/>
      <c r="AA37" s="206"/>
      <c r="AB37" s="206"/>
      <c r="AC37" s="206"/>
      <c r="AD37" s="206"/>
      <c r="AE37" s="206"/>
      <c r="AF37" s="207"/>
      <c r="AG37" s="130"/>
      <c r="AH37" s="131"/>
      <c r="AI37" s="131"/>
      <c r="AJ37" s="131"/>
      <c r="AK37" s="132"/>
      <c r="AL37" s="175"/>
      <c r="AM37" s="176"/>
      <c r="AN37" s="177"/>
      <c r="AO37" s="176"/>
      <c r="AP37" s="178"/>
      <c r="AQ37" s="175"/>
      <c r="AR37" s="230" t="str">
        <f>IF(AZ36=0,"",VLOOKUP(D36,入力エリア!$A$19:$O$78,10,FALSE))</f>
        <v/>
      </c>
      <c r="AS37" s="231"/>
      <c r="AT37" s="231"/>
      <c r="AU37" s="231"/>
      <c r="AV37" s="231"/>
      <c r="AW37" s="231"/>
      <c r="AX37" s="232"/>
      <c r="AY37" s="249"/>
      <c r="AZ37" s="249" t="str">
        <f>IF(AT36=0,"",VLOOKUP(AR36,入力エリア!$A$19:$P$78,4,))</f>
        <v/>
      </c>
    </row>
    <row r="38" spans="3:52" ht="33" customHeight="1">
      <c r="C38" s="17"/>
      <c r="D38" s="184">
        <v>20</v>
      </c>
      <c r="E38" s="185"/>
      <c r="F38" s="188" t="str">
        <f>IF(AZ38=0,"",VLOOKUP(D38,入力エリア!$A$19:$P$78,11,FALSE))</f>
        <v/>
      </c>
      <c r="G38" s="189"/>
      <c r="H38" s="192" t="str">
        <f>IF(AZ38=0,"",VLOOKUP(D38,入力エリア!$A$19:$P$78,12,FALSE))</f>
        <v/>
      </c>
      <c r="I38" s="193"/>
      <c r="J38" s="193"/>
      <c r="K38" s="196" t="s">
        <v>100</v>
      </c>
      <c r="L38" s="198" t="str">
        <f>IF(AZ38=0,"",VLOOKUP(D38,入力エリア!$A$19:$P$78,5,))</f>
        <v/>
      </c>
      <c r="M38" s="199"/>
      <c r="N38" s="199"/>
      <c r="O38" s="199"/>
      <c r="P38" s="199"/>
      <c r="Q38" s="199"/>
      <c r="R38" s="200"/>
      <c r="S38" s="201" t="str">
        <f>IF(AZ38=0,"",VLOOKUP(D38,入力エリア!$A$19:$P$78,8,FALSE))</f>
        <v/>
      </c>
      <c r="T38" s="202"/>
      <c r="U38" s="202"/>
      <c r="V38" s="202"/>
      <c r="W38" s="202"/>
      <c r="X38" s="202"/>
      <c r="Y38" s="202"/>
      <c r="Z38" s="202"/>
      <c r="AA38" s="202"/>
      <c r="AB38" s="202"/>
      <c r="AC38" s="203"/>
      <c r="AD38" s="203"/>
      <c r="AE38" s="203"/>
      <c r="AF38" s="204"/>
      <c r="AG38" s="124" t="str">
        <f>IF(AZ38=0,"",VLOOKUP(D38,入力エリア!$A$19:$O$78,3,FALSE))</f>
        <v/>
      </c>
      <c r="AH38" s="125"/>
      <c r="AI38" s="125"/>
      <c r="AJ38" s="125"/>
      <c r="AK38" s="126"/>
      <c r="AL38" s="175" t="str">
        <f>IF(AZ38=0,"",VLOOKUP(D38,入力エリア!$A$19:$O$78,13,FALSE))</f>
        <v/>
      </c>
      <c r="AM38" s="176"/>
      <c r="AN38" s="177" t="str">
        <f>IF(AZ38=0,"",VLOOKUP(D38,入力エリア!$A$19:$O$78,14,FALSE))</f>
        <v/>
      </c>
      <c r="AO38" s="176"/>
      <c r="AP38" s="178" t="str">
        <f>IF(AZ38=0,"",VLOOKUP(D38,入力エリア!$A$19:$O$78,15,FALSE))</f>
        <v/>
      </c>
      <c r="AQ38" s="175"/>
      <c r="AR38" s="227" t="str">
        <f>IF(AZ38=0,"",VLOOKUP(D38,入力エリア!$A$19:$O$78,9,FALSE))</f>
        <v/>
      </c>
      <c r="AS38" s="228"/>
      <c r="AT38" s="228"/>
      <c r="AU38" s="228"/>
      <c r="AV38" s="228"/>
      <c r="AW38" s="228"/>
      <c r="AX38" s="229"/>
      <c r="AY38" s="100" t="str">
        <f>IF(AZ38=0,"",VLOOKUP(D38,入力エリア!$A$19:$P$78,16,TRUE))</f>
        <v/>
      </c>
      <c r="AZ38" s="100">
        <f>VLOOKUP(D38,入力エリア!$A$19:$P$79,16,FALSE)</f>
        <v>0</v>
      </c>
    </row>
    <row r="39" spans="3:52" ht="33" customHeight="1">
      <c r="C39" s="17"/>
      <c r="D39" s="186"/>
      <c r="E39" s="187"/>
      <c r="F39" s="190"/>
      <c r="G39" s="191"/>
      <c r="H39" s="194"/>
      <c r="I39" s="195"/>
      <c r="J39" s="195"/>
      <c r="K39" s="197"/>
      <c r="L39" s="179" t="str">
        <f>IF(AZ38=0,"",VLOOKUP(D38,入力エリア!$A$19:$P$78,4,))</f>
        <v/>
      </c>
      <c r="M39" s="180"/>
      <c r="N39" s="180"/>
      <c r="O39" s="180"/>
      <c r="P39" s="180"/>
      <c r="Q39" s="180"/>
      <c r="R39" s="181"/>
      <c r="S39" s="11"/>
      <c r="T39" s="182" t="str">
        <f>IF(AZ38=0,"",VLOOKUP(D38,入力エリア!$A$19:$O$78,7,FALSE))</f>
        <v/>
      </c>
      <c r="U39" s="182"/>
      <c r="V39" s="183" t="s">
        <v>3</v>
      </c>
      <c r="W39" s="183"/>
      <c r="X39" s="205" t="str">
        <f>IF(AZ38=0,"",VLOOKUP(D38,入力エリア!$A$19:$O$78,6,FALSE))</f>
        <v/>
      </c>
      <c r="Y39" s="206"/>
      <c r="Z39" s="206"/>
      <c r="AA39" s="206"/>
      <c r="AB39" s="206"/>
      <c r="AC39" s="206"/>
      <c r="AD39" s="206"/>
      <c r="AE39" s="206"/>
      <c r="AF39" s="207"/>
      <c r="AG39" s="130"/>
      <c r="AH39" s="131"/>
      <c r="AI39" s="131"/>
      <c r="AJ39" s="131"/>
      <c r="AK39" s="132"/>
      <c r="AL39" s="175"/>
      <c r="AM39" s="176"/>
      <c r="AN39" s="177"/>
      <c r="AO39" s="176"/>
      <c r="AP39" s="178"/>
      <c r="AQ39" s="175"/>
      <c r="AR39" s="230" t="str">
        <f>IF(AZ38=0,"",VLOOKUP(D38,入力エリア!$A$19:$O$78,10,FALSE))</f>
        <v/>
      </c>
      <c r="AS39" s="231"/>
      <c r="AT39" s="231"/>
      <c r="AU39" s="231"/>
      <c r="AV39" s="231"/>
      <c r="AW39" s="231"/>
      <c r="AX39" s="232"/>
      <c r="AY39" s="249"/>
      <c r="AZ39" s="249" t="str">
        <f>IF(AT38=0,"",VLOOKUP(AR38,入力エリア!$A$19:$P$78,4,))</f>
        <v/>
      </c>
    </row>
    <row r="40" spans="3:52" ht="33" customHeight="1">
      <c r="C40" s="17"/>
      <c r="D40" s="184">
        <v>21</v>
      </c>
      <c r="E40" s="185"/>
      <c r="F40" s="188" t="str">
        <f>IF(AZ40=0,"",VLOOKUP(D40,入力エリア!$A$19:$P$78,11,FALSE))</f>
        <v/>
      </c>
      <c r="G40" s="189"/>
      <c r="H40" s="192" t="str">
        <f>IF(AZ40=0,"",VLOOKUP(D40,入力エリア!$A$19:$P$78,12,FALSE))</f>
        <v/>
      </c>
      <c r="I40" s="193"/>
      <c r="J40" s="193"/>
      <c r="K40" s="196" t="s">
        <v>100</v>
      </c>
      <c r="L40" s="198" t="str">
        <f>IF(AZ40=0,"",VLOOKUP(D40,入力エリア!$A$19:$P$78,5,))</f>
        <v/>
      </c>
      <c r="M40" s="199"/>
      <c r="N40" s="199"/>
      <c r="O40" s="199"/>
      <c r="P40" s="199"/>
      <c r="Q40" s="199"/>
      <c r="R40" s="200"/>
      <c r="S40" s="201" t="str">
        <f>IF(AZ40=0,"",VLOOKUP(D40,入力エリア!$A$19:$P$78,8,FALSE))</f>
        <v/>
      </c>
      <c r="T40" s="202"/>
      <c r="U40" s="202"/>
      <c r="V40" s="202"/>
      <c r="W40" s="202"/>
      <c r="X40" s="202"/>
      <c r="Y40" s="202"/>
      <c r="Z40" s="202"/>
      <c r="AA40" s="202"/>
      <c r="AB40" s="202"/>
      <c r="AC40" s="203"/>
      <c r="AD40" s="203"/>
      <c r="AE40" s="203"/>
      <c r="AF40" s="204"/>
      <c r="AG40" s="124" t="str">
        <f>IF(AZ40=0,"",VLOOKUP(D40,入力エリア!$A$19:$O$78,3,FALSE))</f>
        <v/>
      </c>
      <c r="AH40" s="125"/>
      <c r="AI40" s="125"/>
      <c r="AJ40" s="125"/>
      <c r="AK40" s="126"/>
      <c r="AL40" s="175" t="str">
        <f>IF(AZ40=0,"",VLOOKUP(D40,入力エリア!$A$19:$O$78,13,FALSE))</f>
        <v/>
      </c>
      <c r="AM40" s="176"/>
      <c r="AN40" s="177" t="str">
        <f>IF(AZ40=0,"",VLOOKUP(D40,入力エリア!$A$19:$O$78,14,FALSE))</f>
        <v/>
      </c>
      <c r="AO40" s="176"/>
      <c r="AP40" s="178" t="str">
        <f>IF(AZ40=0,"",VLOOKUP(D40,入力エリア!$A$19:$O$78,15,FALSE))</f>
        <v/>
      </c>
      <c r="AQ40" s="175"/>
      <c r="AR40" s="227" t="str">
        <f>IF(AZ40=0,"",VLOOKUP(D40,入力エリア!$A$19:$O$78,9,FALSE))</f>
        <v/>
      </c>
      <c r="AS40" s="228"/>
      <c r="AT40" s="228"/>
      <c r="AU40" s="228"/>
      <c r="AV40" s="228"/>
      <c r="AW40" s="228"/>
      <c r="AX40" s="229"/>
      <c r="AY40" s="100" t="str">
        <f>IF(AZ40=0,"",VLOOKUP(D40,入力エリア!$A$19:$P$78,16,TRUE))</f>
        <v/>
      </c>
      <c r="AZ40" s="100">
        <f>VLOOKUP(D40,入力エリア!$A$19:$P$79,16,FALSE)</f>
        <v>0</v>
      </c>
    </row>
    <row r="41" spans="3:52" ht="33" customHeight="1">
      <c r="C41" s="17"/>
      <c r="D41" s="186"/>
      <c r="E41" s="187"/>
      <c r="F41" s="190"/>
      <c r="G41" s="191"/>
      <c r="H41" s="194"/>
      <c r="I41" s="195"/>
      <c r="J41" s="195"/>
      <c r="K41" s="197"/>
      <c r="L41" s="179" t="str">
        <f>IF(AZ40=0,"",VLOOKUP(D40,入力エリア!$A$19:$P$78,4,))</f>
        <v/>
      </c>
      <c r="M41" s="180"/>
      <c r="N41" s="180"/>
      <c r="O41" s="180"/>
      <c r="P41" s="180"/>
      <c r="Q41" s="180"/>
      <c r="R41" s="181"/>
      <c r="S41" s="11"/>
      <c r="T41" s="182" t="str">
        <f>IF(AZ40=0,"",VLOOKUP(D40,入力エリア!$A$19:$O$78,7,FALSE))</f>
        <v/>
      </c>
      <c r="U41" s="182"/>
      <c r="V41" s="183" t="s">
        <v>3</v>
      </c>
      <c r="W41" s="183"/>
      <c r="X41" s="205" t="str">
        <f>IF(AZ40=0,"",VLOOKUP(D40,入力エリア!$A$19:$O$78,6,FALSE))</f>
        <v/>
      </c>
      <c r="Y41" s="206"/>
      <c r="Z41" s="206"/>
      <c r="AA41" s="206"/>
      <c r="AB41" s="206"/>
      <c r="AC41" s="206"/>
      <c r="AD41" s="206"/>
      <c r="AE41" s="206"/>
      <c r="AF41" s="207"/>
      <c r="AG41" s="130"/>
      <c r="AH41" s="131"/>
      <c r="AI41" s="131"/>
      <c r="AJ41" s="131"/>
      <c r="AK41" s="132"/>
      <c r="AL41" s="175"/>
      <c r="AM41" s="176"/>
      <c r="AN41" s="177"/>
      <c r="AO41" s="176"/>
      <c r="AP41" s="178"/>
      <c r="AQ41" s="175"/>
      <c r="AR41" s="230" t="str">
        <f>IF(AZ40=0,"",VLOOKUP(D40,入力エリア!$A$19:$O$78,10,FALSE))</f>
        <v/>
      </c>
      <c r="AS41" s="231"/>
      <c r="AT41" s="231"/>
      <c r="AU41" s="231"/>
      <c r="AV41" s="231"/>
      <c r="AW41" s="231"/>
      <c r="AX41" s="232"/>
      <c r="AY41" s="249"/>
      <c r="AZ41" s="249" t="str">
        <f>IF(AT40=0,"",VLOOKUP(AR40,入力エリア!$A$19:$P$78,4,))</f>
        <v/>
      </c>
    </row>
    <row r="42" spans="3:52" ht="33" customHeight="1">
      <c r="C42" s="17"/>
      <c r="D42" s="184">
        <v>22</v>
      </c>
      <c r="E42" s="185"/>
      <c r="F42" s="188" t="str">
        <f>IF(AZ42=0,"",VLOOKUP(D42,入力エリア!$A$19:$P$78,11,FALSE))</f>
        <v/>
      </c>
      <c r="G42" s="189"/>
      <c r="H42" s="192" t="str">
        <f>IF(AZ42=0,"",VLOOKUP(D42,入力エリア!$A$19:$P$78,12,FALSE))</f>
        <v/>
      </c>
      <c r="I42" s="193"/>
      <c r="J42" s="193"/>
      <c r="K42" s="196" t="s">
        <v>100</v>
      </c>
      <c r="L42" s="198" t="str">
        <f>IF(AZ42=0,"",VLOOKUP(D42,入力エリア!$A$19:$P$78,5,))</f>
        <v/>
      </c>
      <c r="M42" s="199"/>
      <c r="N42" s="199"/>
      <c r="O42" s="199"/>
      <c r="P42" s="199"/>
      <c r="Q42" s="199"/>
      <c r="R42" s="200"/>
      <c r="S42" s="201" t="str">
        <f>IF(AZ42=0,"",VLOOKUP(D42,入力エリア!$A$19:$P$78,8,FALSE))</f>
        <v/>
      </c>
      <c r="T42" s="202"/>
      <c r="U42" s="202"/>
      <c r="V42" s="202"/>
      <c r="W42" s="202"/>
      <c r="X42" s="202"/>
      <c r="Y42" s="202"/>
      <c r="Z42" s="202"/>
      <c r="AA42" s="202"/>
      <c r="AB42" s="202"/>
      <c r="AC42" s="203"/>
      <c r="AD42" s="203"/>
      <c r="AE42" s="203"/>
      <c r="AF42" s="204"/>
      <c r="AG42" s="124" t="str">
        <f>IF(AZ42=0,"",VLOOKUP(D42,入力エリア!$A$19:$O$78,3,FALSE))</f>
        <v/>
      </c>
      <c r="AH42" s="125"/>
      <c r="AI42" s="125"/>
      <c r="AJ42" s="125"/>
      <c r="AK42" s="126"/>
      <c r="AL42" s="175" t="str">
        <f>IF(AZ42=0,"",VLOOKUP(D42,入力エリア!$A$19:$O$78,13,FALSE))</f>
        <v/>
      </c>
      <c r="AM42" s="176"/>
      <c r="AN42" s="177" t="str">
        <f>IF(AZ42=0,"",VLOOKUP(D42,入力エリア!$A$19:$O$78,14,FALSE))</f>
        <v/>
      </c>
      <c r="AO42" s="176"/>
      <c r="AP42" s="178" t="str">
        <f>IF(AZ42=0,"",VLOOKUP(D42,入力エリア!$A$19:$O$78,15,FALSE))</f>
        <v/>
      </c>
      <c r="AQ42" s="175"/>
      <c r="AR42" s="227" t="str">
        <f>IF(AZ42=0,"",VLOOKUP(D42,入力エリア!$A$19:$O$78,9,FALSE))</f>
        <v/>
      </c>
      <c r="AS42" s="228"/>
      <c r="AT42" s="228"/>
      <c r="AU42" s="228"/>
      <c r="AV42" s="228"/>
      <c r="AW42" s="228"/>
      <c r="AX42" s="229"/>
      <c r="AY42" s="100" t="str">
        <f>IF(AZ42=0,"",VLOOKUP(D42,入力エリア!$A$19:$P$78,16,TRUE))</f>
        <v/>
      </c>
      <c r="AZ42" s="100">
        <f>VLOOKUP(D42,入力エリア!$A$19:$P$79,16,FALSE)</f>
        <v>0</v>
      </c>
    </row>
    <row r="43" spans="3:52" ht="33" customHeight="1">
      <c r="C43" s="17"/>
      <c r="D43" s="186"/>
      <c r="E43" s="187"/>
      <c r="F43" s="190"/>
      <c r="G43" s="191"/>
      <c r="H43" s="194"/>
      <c r="I43" s="195"/>
      <c r="J43" s="195"/>
      <c r="K43" s="197"/>
      <c r="L43" s="179" t="str">
        <f>IF(AZ42=0,"",VLOOKUP(D42,入力エリア!$A$19:$P$78,4,))</f>
        <v/>
      </c>
      <c r="M43" s="180"/>
      <c r="N43" s="180"/>
      <c r="O43" s="180"/>
      <c r="P43" s="180"/>
      <c r="Q43" s="180"/>
      <c r="R43" s="181"/>
      <c r="S43" s="11"/>
      <c r="T43" s="182" t="str">
        <f>IF(AZ42=0,"",VLOOKUP(D42,入力エリア!$A$19:$O$78,7,FALSE))</f>
        <v/>
      </c>
      <c r="U43" s="182"/>
      <c r="V43" s="183" t="s">
        <v>3</v>
      </c>
      <c r="W43" s="183"/>
      <c r="X43" s="205" t="str">
        <f>IF(AZ42=0,"",VLOOKUP(D42,入力エリア!$A$19:$O$78,6,FALSE))</f>
        <v/>
      </c>
      <c r="Y43" s="206"/>
      <c r="Z43" s="206"/>
      <c r="AA43" s="206"/>
      <c r="AB43" s="206"/>
      <c r="AC43" s="206"/>
      <c r="AD43" s="206"/>
      <c r="AE43" s="206"/>
      <c r="AF43" s="207"/>
      <c r="AG43" s="130"/>
      <c r="AH43" s="131"/>
      <c r="AI43" s="131"/>
      <c r="AJ43" s="131"/>
      <c r="AK43" s="132"/>
      <c r="AL43" s="175"/>
      <c r="AM43" s="176"/>
      <c r="AN43" s="177"/>
      <c r="AO43" s="176"/>
      <c r="AP43" s="178"/>
      <c r="AQ43" s="175"/>
      <c r="AR43" s="230" t="str">
        <f>IF(AZ42=0,"",VLOOKUP(D42,入力エリア!$A$19:$O$78,10,FALSE))</f>
        <v/>
      </c>
      <c r="AS43" s="231"/>
      <c r="AT43" s="231"/>
      <c r="AU43" s="231"/>
      <c r="AV43" s="231"/>
      <c r="AW43" s="231"/>
      <c r="AX43" s="232"/>
      <c r="AY43" s="249"/>
      <c r="AZ43" s="249" t="str">
        <f>IF(AT42=0,"",VLOOKUP(AR42,入力エリア!$A$19:$P$78,4,))</f>
        <v/>
      </c>
    </row>
    <row r="44" spans="3:52" ht="33" customHeight="1">
      <c r="C44" s="17"/>
      <c r="D44" s="184">
        <v>23</v>
      </c>
      <c r="E44" s="185"/>
      <c r="F44" s="188" t="str">
        <f>IF(AZ44=0,"",VLOOKUP(D44,入力エリア!$A$19:$P$78,11,FALSE))</f>
        <v/>
      </c>
      <c r="G44" s="189"/>
      <c r="H44" s="192" t="str">
        <f>IF(AZ44=0,"",VLOOKUP(D44,入力エリア!$A$19:$P$78,12,FALSE))</f>
        <v/>
      </c>
      <c r="I44" s="193"/>
      <c r="J44" s="193"/>
      <c r="K44" s="196" t="s">
        <v>100</v>
      </c>
      <c r="L44" s="198" t="str">
        <f>IF(AZ44=0,"",VLOOKUP(D44,入力エリア!$A$19:$P$78,5,))</f>
        <v/>
      </c>
      <c r="M44" s="199"/>
      <c r="N44" s="199"/>
      <c r="O44" s="199"/>
      <c r="P44" s="199"/>
      <c r="Q44" s="199"/>
      <c r="R44" s="200"/>
      <c r="S44" s="201" t="str">
        <f>IF(AZ44=0,"",VLOOKUP(D44,入力エリア!$A$19:$P$78,8,FALSE))</f>
        <v/>
      </c>
      <c r="T44" s="202"/>
      <c r="U44" s="202"/>
      <c r="V44" s="202"/>
      <c r="W44" s="202"/>
      <c r="X44" s="202"/>
      <c r="Y44" s="202"/>
      <c r="Z44" s="202"/>
      <c r="AA44" s="202"/>
      <c r="AB44" s="202"/>
      <c r="AC44" s="203"/>
      <c r="AD44" s="203"/>
      <c r="AE44" s="203"/>
      <c r="AF44" s="204"/>
      <c r="AG44" s="124" t="str">
        <f>IF(AZ44=0,"",VLOOKUP(D44,入力エリア!$A$19:$O$78,3,FALSE))</f>
        <v/>
      </c>
      <c r="AH44" s="125"/>
      <c r="AI44" s="125"/>
      <c r="AJ44" s="125"/>
      <c r="AK44" s="126"/>
      <c r="AL44" s="175" t="str">
        <f>IF(AZ44=0,"",VLOOKUP(D44,入力エリア!$A$19:$O$78,13,FALSE))</f>
        <v/>
      </c>
      <c r="AM44" s="176"/>
      <c r="AN44" s="177" t="str">
        <f>IF(AZ44=0,"",VLOOKUP(D44,入力エリア!$A$19:$O$78,14,FALSE))</f>
        <v/>
      </c>
      <c r="AO44" s="176"/>
      <c r="AP44" s="178" t="str">
        <f>IF(AZ44=0,"",VLOOKUP(D44,入力エリア!$A$19:$O$78,15,FALSE))</f>
        <v/>
      </c>
      <c r="AQ44" s="175"/>
      <c r="AR44" s="227" t="str">
        <f>IF(AZ44=0,"",VLOOKUP(D44,入力エリア!$A$19:$O$78,9,FALSE))</f>
        <v/>
      </c>
      <c r="AS44" s="228"/>
      <c r="AT44" s="228"/>
      <c r="AU44" s="228"/>
      <c r="AV44" s="228"/>
      <c r="AW44" s="228"/>
      <c r="AX44" s="229"/>
      <c r="AY44" s="100" t="str">
        <f>IF(AZ44=0,"",VLOOKUP(D44,入力エリア!$A$19:$P$78,16,TRUE))</f>
        <v/>
      </c>
      <c r="AZ44" s="100">
        <f>VLOOKUP(D44,入力エリア!$A$19:$P$79,16,FALSE)</f>
        <v>0</v>
      </c>
    </row>
    <row r="45" spans="3:52" ht="33" customHeight="1">
      <c r="C45" s="17"/>
      <c r="D45" s="186"/>
      <c r="E45" s="187"/>
      <c r="F45" s="190"/>
      <c r="G45" s="191"/>
      <c r="H45" s="194"/>
      <c r="I45" s="195"/>
      <c r="J45" s="195"/>
      <c r="K45" s="197"/>
      <c r="L45" s="179" t="str">
        <f>IF(AZ44=0,"",VLOOKUP(D44,入力エリア!$A$19:$P$78,4,))</f>
        <v/>
      </c>
      <c r="M45" s="180"/>
      <c r="N45" s="180"/>
      <c r="O45" s="180"/>
      <c r="P45" s="180"/>
      <c r="Q45" s="180"/>
      <c r="R45" s="181"/>
      <c r="S45" s="11"/>
      <c r="T45" s="182" t="str">
        <f>IF(AZ44=0,"",VLOOKUP(D44,入力エリア!$A$19:$O$78,7,FALSE))</f>
        <v/>
      </c>
      <c r="U45" s="182"/>
      <c r="V45" s="183" t="s">
        <v>3</v>
      </c>
      <c r="W45" s="183"/>
      <c r="X45" s="205" t="str">
        <f>IF(AZ44=0,"",VLOOKUP(D44,入力エリア!$A$19:$O$78,6,FALSE))</f>
        <v/>
      </c>
      <c r="Y45" s="206"/>
      <c r="Z45" s="206"/>
      <c r="AA45" s="206"/>
      <c r="AB45" s="206"/>
      <c r="AC45" s="206"/>
      <c r="AD45" s="206"/>
      <c r="AE45" s="206"/>
      <c r="AF45" s="207"/>
      <c r="AG45" s="130"/>
      <c r="AH45" s="131"/>
      <c r="AI45" s="131"/>
      <c r="AJ45" s="131"/>
      <c r="AK45" s="132"/>
      <c r="AL45" s="175"/>
      <c r="AM45" s="176"/>
      <c r="AN45" s="177"/>
      <c r="AO45" s="176"/>
      <c r="AP45" s="178"/>
      <c r="AQ45" s="175"/>
      <c r="AR45" s="230" t="str">
        <f>IF(AZ44=0,"",VLOOKUP(D44,入力エリア!$A$19:$O$78,10,FALSE))</f>
        <v/>
      </c>
      <c r="AS45" s="231"/>
      <c r="AT45" s="231"/>
      <c r="AU45" s="231"/>
      <c r="AV45" s="231"/>
      <c r="AW45" s="231"/>
      <c r="AX45" s="232"/>
      <c r="AY45" s="249"/>
      <c r="AZ45" s="249" t="str">
        <f>IF(AT44=0,"",VLOOKUP(AR44,入力エリア!$A$19:$P$78,4,))</f>
        <v/>
      </c>
    </row>
    <row r="46" spans="3:52" ht="33" customHeight="1">
      <c r="C46" s="17"/>
      <c r="D46" s="184">
        <v>24</v>
      </c>
      <c r="E46" s="185"/>
      <c r="F46" s="188" t="str">
        <f>IF(AZ46=0,"",VLOOKUP(D46,入力エリア!$A$19:$P$78,11,FALSE))</f>
        <v/>
      </c>
      <c r="G46" s="189"/>
      <c r="H46" s="192" t="str">
        <f>IF(AZ46=0,"",VLOOKUP(D46,入力エリア!$A$19:$P$78,12,FALSE))</f>
        <v/>
      </c>
      <c r="I46" s="193"/>
      <c r="J46" s="193"/>
      <c r="K46" s="196" t="s">
        <v>100</v>
      </c>
      <c r="L46" s="198" t="str">
        <f>IF(AZ46=0,"",VLOOKUP(D46,入力エリア!$A$19:$P$78,5,))</f>
        <v/>
      </c>
      <c r="M46" s="199"/>
      <c r="N46" s="199"/>
      <c r="O46" s="199"/>
      <c r="P46" s="199"/>
      <c r="Q46" s="199"/>
      <c r="R46" s="200"/>
      <c r="S46" s="201" t="str">
        <f>IF(AZ46=0,"",VLOOKUP(D46,入力エリア!$A$19:$P$78,8,FALSE))</f>
        <v/>
      </c>
      <c r="T46" s="202"/>
      <c r="U46" s="202"/>
      <c r="V46" s="202"/>
      <c r="W46" s="202"/>
      <c r="X46" s="202"/>
      <c r="Y46" s="202"/>
      <c r="Z46" s="202"/>
      <c r="AA46" s="202"/>
      <c r="AB46" s="202"/>
      <c r="AC46" s="203"/>
      <c r="AD46" s="203"/>
      <c r="AE46" s="203"/>
      <c r="AF46" s="204"/>
      <c r="AG46" s="124" t="str">
        <f>IF(AZ46=0,"",VLOOKUP(D46,入力エリア!$A$19:$O$78,3,FALSE))</f>
        <v/>
      </c>
      <c r="AH46" s="125"/>
      <c r="AI46" s="125"/>
      <c r="AJ46" s="125"/>
      <c r="AK46" s="126"/>
      <c r="AL46" s="175" t="str">
        <f>IF(AZ46=0,"",VLOOKUP(D46,入力エリア!$A$19:$O$78,13,FALSE))</f>
        <v/>
      </c>
      <c r="AM46" s="176"/>
      <c r="AN46" s="177" t="str">
        <f>IF(AZ46=0,"",VLOOKUP(D46,入力エリア!$A$19:$O$78,14,FALSE))</f>
        <v/>
      </c>
      <c r="AO46" s="176"/>
      <c r="AP46" s="178" t="str">
        <f>IF(AZ46=0,"",VLOOKUP(D46,入力エリア!$A$19:$O$78,15,FALSE))</f>
        <v/>
      </c>
      <c r="AQ46" s="175"/>
      <c r="AR46" s="227" t="str">
        <f>IF(AZ46=0,"",VLOOKUP(D46,入力エリア!$A$19:$O$78,9,FALSE))</f>
        <v/>
      </c>
      <c r="AS46" s="228"/>
      <c r="AT46" s="228"/>
      <c r="AU46" s="228"/>
      <c r="AV46" s="228"/>
      <c r="AW46" s="228"/>
      <c r="AX46" s="229"/>
      <c r="AY46" s="100" t="str">
        <f>IF(AZ46=0,"",VLOOKUP(D46,入力エリア!$A$19:$P$78,16,TRUE))</f>
        <v/>
      </c>
      <c r="AZ46" s="100">
        <f>VLOOKUP(D46,入力エリア!$A$19:$P$79,16,FALSE)</f>
        <v>0</v>
      </c>
    </row>
    <row r="47" spans="3:52" ht="33" customHeight="1">
      <c r="C47" s="17"/>
      <c r="D47" s="186"/>
      <c r="E47" s="187"/>
      <c r="F47" s="190"/>
      <c r="G47" s="191"/>
      <c r="H47" s="194"/>
      <c r="I47" s="195"/>
      <c r="J47" s="195"/>
      <c r="K47" s="197"/>
      <c r="L47" s="179" t="str">
        <f>IF(AZ46=0,"",VLOOKUP(D46,入力エリア!$A$19:$P$78,4,))</f>
        <v/>
      </c>
      <c r="M47" s="180"/>
      <c r="N47" s="180"/>
      <c r="O47" s="180"/>
      <c r="P47" s="180"/>
      <c r="Q47" s="180"/>
      <c r="R47" s="181"/>
      <c r="S47" s="11"/>
      <c r="T47" s="182" t="str">
        <f>IF(AZ46=0,"",VLOOKUP(D46,入力エリア!$A$19:$O$78,7,FALSE))</f>
        <v/>
      </c>
      <c r="U47" s="182"/>
      <c r="V47" s="183" t="s">
        <v>3</v>
      </c>
      <c r="W47" s="183"/>
      <c r="X47" s="205" t="str">
        <f>IF(AZ46=0,"",VLOOKUP(D46,入力エリア!$A$19:$O$78,6,FALSE))</f>
        <v/>
      </c>
      <c r="Y47" s="206"/>
      <c r="Z47" s="206"/>
      <c r="AA47" s="206"/>
      <c r="AB47" s="206"/>
      <c r="AC47" s="206"/>
      <c r="AD47" s="206"/>
      <c r="AE47" s="206"/>
      <c r="AF47" s="207"/>
      <c r="AG47" s="130"/>
      <c r="AH47" s="131"/>
      <c r="AI47" s="131"/>
      <c r="AJ47" s="131"/>
      <c r="AK47" s="132"/>
      <c r="AL47" s="175"/>
      <c r="AM47" s="176"/>
      <c r="AN47" s="177"/>
      <c r="AO47" s="176"/>
      <c r="AP47" s="178"/>
      <c r="AQ47" s="175"/>
      <c r="AR47" s="230" t="str">
        <f>IF(AZ46=0,"",VLOOKUP(D46,入力エリア!$A$19:$O$78,10,FALSE))</f>
        <v/>
      </c>
      <c r="AS47" s="231"/>
      <c r="AT47" s="231"/>
      <c r="AU47" s="231"/>
      <c r="AV47" s="231"/>
      <c r="AW47" s="231"/>
      <c r="AX47" s="232"/>
      <c r="AY47" s="249"/>
      <c r="AZ47" s="249" t="str">
        <f>IF(AT46=0,"",VLOOKUP(AR46,入力エリア!$A$19:$P$78,4,))</f>
        <v/>
      </c>
    </row>
    <row r="48" spans="3:52" ht="33" customHeight="1">
      <c r="C48" s="17"/>
      <c r="D48" s="184">
        <v>25</v>
      </c>
      <c r="E48" s="185"/>
      <c r="F48" s="188" t="str">
        <f>IF(AZ48=0,"",VLOOKUP(D48,入力エリア!$A$19:$P$78,11,FALSE))</f>
        <v/>
      </c>
      <c r="G48" s="189"/>
      <c r="H48" s="192" t="str">
        <f>IF(AZ48=0,"",VLOOKUP(D48,入力エリア!$A$19:$P$78,12,FALSE))</f>
        <v/>
      </c>
      <c r="I48" s="193"/>
      <c r="J48" s="193"/>
      <c r="K48" s="196" t="s">
        <v>100</v>
      </c>
      <c r="L48" s="198" t="str">
        <f>IF(AZ48=0,"",VLOOKUP(D48,入力エリア!$A$19:$P$78,5,))</f>
        <v/>
      </c>
      <c r="M48" s="199"/>
      <c r="N48" s="199"/>
      <c r="O48" s="199"/>
      <c r="P48" s="199"/>
      <c r="Q48" s="199"/>
      <c r="R48" s="200"/>
      <c r="S48" s="201" t="str">
        <f>IF(AZ48=0,"",VLOOKUP(D48,入力エリア!$A$19:$P$78,8,FALSE))</f>
        <v/>
      </c>
      <c r="T48" s="202"/>
      <c r="U48" s="202"/>
      <c r="V48" s="202"/>
      <c r="W48" s="202"/>
      <c r="X48" s="202"/>
      <c r="Y48" s="202"/>
      <c r="Z48" s="202"/>
      <c r="AA48" s="202"/>
      <c r="AB48" s="202"/>
      <c r="AC48" s="203"/>
      <c r="AD48" s="203"/>
      <c r="AE48" s="203"/>
      <c r="AF48" s="204"/>
      <c r="AG48" s="124" t="str">
        <f>IF(AZ48=0,"",VLOOKUP(D48,入力エリア!$A$19:$O$78,3,FALSE))</f>
        <v/>
      </c>
      <c r="AH48" s="125"/>
      <c r="AI48" s="125"/>
      <c r="AJ48" s="125"/>
      <c r="AK48" s="126"/>
      <c r="AL48" s="175" t="str">
        <f>IF(AZ48=0,"",VLOOKUP(D48,入力エリア!$A$19:$O$78,13,FALSE))</f>
        <v/>
      </c>
      <c r="AM48" s="176"/>
      <c r="AN48" s="177" t="str">
        <f>IF(AZ48=0,"",VLOOKUP(D48,入力エリア!$A$19:$O$78,14,FALSE))</f>
        <v/>
      </c>
      <c r="AO48" s="176"/>
      <c r="AP48" s="178" t="str">
        <f>IF(AZ48=0,"",VLOOKUP(D48,入力エリア!$A$19:$O$78,15,FALSE))</f>
        <v/>
      </c>
      <c r="AQ48" s="175"/>
      <c r="AR48" s="227" t="str">
        <f>IF(AZ48=0,"",VLOOKUP(D48,入力エリア!$A$19:$O$78,9,FALSE))</f>
        <v/>
      </c>
      <c r="AS48" s="228"/>
      <c r="AT48" s="228"/>
      <c r="AU48" s="228"/>
      <c r="AV48" s="228"/>
      <c r="AW48" s="228"/>
      <c r="AX48" s="229"/>
      <c r="AY48" s="100" t="str">
        <f>IF(AZ48=0,"",VLOOKUP(D48,入力エリア!$A$19:$P$78,16,TRUE))</f>
        <v/>
      </c>
      <c r="AZ48" s="100">
        <f>VLOOKUP(D48,入力エリア!$A$19:$P$79,16,FALSE)</f>
        <v>0</v>
      </c>
    </row>
    <row r="49" spans="1:64" ht="33" customHeight="1">
      <c r="C49" s="17"/>
      <c r="D49" s="186"/>
      <c r="E49" s="187"/>
      <c r="F49" s="190"/>
      <c r="G49" s="191"/>
      <c r="H49" s="194"/>
      <c r="I49" s="195"/>
      <c r="J49" s="195"/>
      <c r="K49" s="197"/>
      <c r="L49" s="179" t="str">
        <f>IF(AZ48=0,"",VLOOKUP(D48,入力エリア!$A$19:$P$78,4,))</f>
        <v/>
      </c>
      <c r="M49" s="180"/>
      <c r="N49" s="180"/>
      <c r="O49" s="180"/>
      <c r="P49" s="180"/>
      <c r="Q49" s="180"/>
      <c r="R49" s="181"/>
      <c r="S49" s="11"/>
      <c r="T49" s="182" t="str">
        <f>IF(AZ48=0,"",VLOOKUP(D48,入力エリア!$A$19:$O$78,7,FALSE))</f>
        <v/>
      </c>
      <c r="U49" s="182"/>
      <c r="V49" s="183" t="s">
        <v>3</v>
      </c>
      <c r="W49" s="183"/>
      <c r="X49" s="205" t="str">
        <f>IF(AZ48=0,"",VLOOKUP(D48,入力エリア!$A$19:$O$78,6,FALSE))</f>
        <v/>
      </c>
      <c r="Y49" s="206"/>
      <c r="Z49" s="206"/>
      <c r="AA49" s="206"/>
      <c r="AB49" s="206"/>
      <c r="AC49" s="206"/>
      <c r="AD49" s="206"/>
      <c r="AE49" s="206"/>
      <c r="AF49" s="207"/>
      <c r="AG49" s="130"/>
      <c r="AH49" s="131"/>
      <c r="AI49" s="131"/>
      <c r="AJ49" s="131"/>
      <c r="AK49" s="132"/>
      <c r="AL49" s="175"/>
      <c r="AM49" s="176"/>
      <c r="AN49" s="177"/>
      <c r="AO49" s="176"/>
      <c r="AP49" s="178"/>
      <c r="AQ49" s="175"/>
      <c r="AR49" s="230" t="str">
        <f>IF(AZ48=0,"",VLOOKUP(D48,入力エリア!$A$19:$O$78,10,FALSE))</f>
        <v/>
      </c>
      <c r="AS49" s="231"/>
      <c r="AT49" s="231"/>
      <c r="AU49" s="231"/>
      <c r="AV49" s="231"/>
      <c r="AW49" s="231"/>
      <c r="AX49" s="232"/>
      <c r="AY49" s="249"/>
      <c r="AZ49" s="249" t="str">
        <f>IF(AT48=0,"",VLOOKUP(AR48,入力エリア!$A$19:$P$78,4,))</f>
        <v/>
      </c>
    </row>
    <row r="50" spans="1:64" ht="33" customHeight="1">
      <c r="C50" s="17"/>
      <c r="D50" s="184">
        <v>26</v>
      </c>
      <c r="E50" s="185"/>
      <c r="F50" s="188" t="str">
        <f>IF(AZ50=0,"",VLOOKUP(D50,入力エリア!$A$19:$P$78,11,FALSE))</f>
        <v/>
      </c>
      <c r="G50" s="189"/>
      <c r="H50" s="192" t="str">
        <f>IF(AZ50=0,"",VLOOKUP(D50,入力エリア!$A$19:$P$78,12,FALSE))</f>
        <v/>
      </c>
      <c r="I50" s="193"/>
      <c r="J50" s="193"/>
      <c r="K50" s="196" t="s">
        <v>100</v>
      </c>
      <c r="L50" s="198" t="str">
        <f>IF(AZ50=0,"",VLOOKUP(D50,入力エリア!$A$19:$P$78,5,))</f>
        <v/>
      </c>
      <c r="M50" s="199"/>
      <c r="N50" s="199"/>
      <c r="O50" s="199"/>
      <c r="P50" s="199"/>
      <c r="Q50" s="199"/>
      <c r="R50" s="200"/>
      <c r="S50" s="201" t="str">
        <f>IF(AZ50=0,"",VLOOKUP(D50,入力エリア!$A$19:$P$78,8,FALSE))</f>
        <v/>
      </c>
      <c r="T50" s="202"/>
      <c r="U50" s="202"/>
      <c r="V50" s="202"/>
      <c r="W50" s="202"/>
      <c r="X50" s="202"/>
      <c r="Y50" s="202"/>
      <c r="Z50" s="202"/>
      <c r="AA50" s="202"/>
      <c r="AB50" s="202"/>
      <c r="AC50" s="203"/>
      <c r="AD50" s="203"/>
      <c r="AE50" s="203"/>
      <c r="AF50" s="204"/>
      <c r="AG50" s="124" t="str">
        <f>IF(AZ50=0,"",VLOOKUP(D50,入力エリア!$A$19:$O$78,3,FALSE))</f>
        <v/>
      </c>
      <c r="AH50" s="125"/>
      <c r="AI50" s="125"/>
      <c r="AJ50" s="125"/>
      <c r="AK50" s="126"/>
      <c r="AL50" s="175" t="str">
        <f>IF(AZ50=0,"",VLOOKUP(D50,入力エリア!$A$19:$O$78,13,FALSE))</f>
        <v/>
      </c>
      <c r="AM50" s="176"/>
      <c r="AN50" s="177" t="str">
        <f>IF(AZ50=0,"",VLOOKUP(D50,入力エリア!$A$19:$O$78,14,FALSE))</f>
        <v/>
      </c>
      <c r="AO50" s="176"/>
      <c r="AP50" s="178" t="str">
        <f>IF(AZ50=0,"",VLOOKUP(D50,入力エリア!$A$19:$O$78,15,FALSE))</f>
        <v/>
      </c>
      <c r="AQ50" s="175"/>
      <c r="AR50" s="227" t="str">
        <f>IF(AZ50=0,"",VLOOKUP(D50,入力エリア!$A$19:$O$78,9,FALSE))</f>
        <v/>
      </c>
      <c r="AS50" s="228"/>
      <c r="AT50" s="228"/>
      <c r="AU50" s="228"/>
      <c r="AV50" s="228"/>
      <c r="AW50" s="228"/>
      <c r="AX50" s="229"/>
      <c r="AY50" s="100" t="str">
        <f>IF(AZ50=0,"",VLOOKUP(D50,入力エリア!$A$19:$P$78,16,TRUE))</f>
        <v/>
      </c>
      <c r="AZ50" s="100">
        <f>VLOOKUP(D50,入力エリア!$A$19:$P$79,16,FALSE)</f>
        <v>0</v>
      </c>
    </row>
    <row r="51" spans="1:64" ht="33" customHeight="1">
      <c r="C51" s="17"/>
      <c r="D51" s="186"/>
      <c r="E51" s="187"/>
      <c r="F51" s="190"/>
      <c r="G51" s="191"/>
      <c r="H51" s="194"/>
      <c r="I51" s="195"/>
      <c r="J51" s="195"/>
      <c r="K51" s="197"/>
      <c r="L51" s="179" t="str">
        <f>IF(AZ50=0,"",VLOOKUP(D50,入力エリア!$A$19:$P$78,4,))</f>
        <v/>
      </c>
      <c r="M51" s="180"/>
      <c r="N51" s="180"/>
      <c r="O51" s="180"/>
      <c r="P51" s="180"/>
      <c r="Q51" s="180"/>
      <c r="R51" s="181"/>
      <c r="S51" s="11"/>
      <c r="T51" s="182" t="str">
        <f>IF(AZ50=0,"",VLOOKUP(D50,入力エリア!$A$19:$O$78,7,FALSE))</f>
        <v/>
      </c>
      <c r="U51" s="182"/>
      <c r="V51" s="183" t="s">
        <v>3</v>
      </c>
      <c r="W51" s="183"/>
      <c r="X51" s="205" t="str">
        <f>IF(AZ50=0,"",VLOOKUP(D50,入力エリア!$A$19:$O$78,6,FALSE))</f>
        <v/>
      </c>
      <c r="Y51" s="206"/>
      <c r="Z51" s="206"/>
      <c r="AA51" s="206"/>
      <c r="AB51" s="206"/>
      <c r="AC51" s="206"/>
      <c r="AD51" s="206"/>
      <c r="AE51" s="206"/>
      <c r="AF51" s="207"/>
      <c r="AG51" s="130"/>
      <c r="AH51" s="131"/>
      <c r="AI51" s="131"/>
      <c r="AJ51" s="131"/>
      <c r="AK51" s="132"/>
      <c r="AL51" s="175"/>
      <c r="AM51" s="176"/>
      <c r="AN51" s="177"/>
      <c r="AO51" s="176"/>
      <c r="AP51" s="178"/>
      <c r="AQ51" s="175"/>
      <c r="AR51" s="230" t="str">
        <f>IF(AZ50=0,"",VLOOKUP(D50,入力エリア!$A$19:$O$78,10,FALSE))</f>
        <v/>
      </c>
      <c r="AS51" s="231"/>
      <c r="AT51" s="231"/>
      <c r="AU51" s="231"/>
      <c r="AV51" s="231"/>
      <c r="AW51" s="231"/>
      <c r="AX51" s="232"/>
      <c r="AY51" s="249"/>
      <c r="AZ51" s="249" t="str">
        <f>IF(AT50=0,"",VLOOKUP(AR50,入力エリア!$A$19:$P$78,4,))</f>
        <v/>
      </c>
    </row>
    <row r="52" spans="1:64" ht="33" customHeight="1">
      <c r="C52" s="17"/>
      <c r="D52" s="184">
        <v>27</v>
      </c>
      <c r="E52" s="185"/>
      <c r="F52" s="188" t="str">
        <f>IF(AZ52=0,"",VLOOKUP(D52,入力エリア!$A$19:$P$78,11,FALSE))</f>
        <v/>
      </c>
      <c r="G52" s="189"/>
      <c r="H52" s="192" t="str">
        <f>IF(AZ52=0,"",VLOOKUP(D52,入力エリア!$A$19:$P$78,12,FALSE))</f>
        <v/>
      </c>
      <c r="I52" s="193"/>
      <c r="J52" s="193"/>
      <c r="K52" s="196" t="s">
        <v>100</v>
      </c>
      <c r="L52" s="198" t="str">
        <f>IF(AZ52=0,"",VLOOKUP(D52,入力エリア!$A$19:$P$78,5,))</f>
        <v/>
      </c>
      <c r="M52" s="199"/>
      <c r="N52" s="199"/>
      <c r="O52" s="199"/>
      <c r="P52" s="199"/>
      <c r="Q52" s="199"/>
      <c r="R52" s="200"/>
      <c r="S52" s="201" t="str">
        <f>IF(AZ52=0,"",VLOOKUP(D52,入力エリア!$A$19:$P$78,8,FALSE))</f>
        <v/>
      </c>
      <c r="T52" s="202"/>
      <c r="U52" s="202"/>
      <c r="V52" s="202"/>
      <c r="W52" s="202"/>
      <c r="X52" s="202"/>
      <c r="Y52" s="202"/>
      <c r="Z52" s="202"/>
      <c r="AA52" s="202"/>
      <c r="AB52" s="202"/>
      <c r="AC52" s="203"/>
      <c r="AD52" s="203"/>
      <c r="AE52" s="203"/>
      <c r="AF52" s="204"/>
      <c r="AG52" s="124" t="str">
        <f>IF(AZ52=0,"",VLOOKUP(D52,入力エリア!$A$19:$O$78,3,FALSE))</f>
        <v/>
      </c>
      <c r="AH52" s="125"/>
      <c r="AI52" s="125"/>
      <c r="AJ52" s="125"/>
      <c r="AK52" s="126"/>
      <c r="AL52" s="175" t="str">
        <f>IF(AZ52=0,"",VLOOKUP(D52,入力エリア!$A$19:$O$78,13,FALSE))</f>
        <v/>
      </c>
      <c r="AM52" s="176"/>
      <c r="AN52" s="177" t="str">
        <f>IF(AZ52=0,"",VLOOKUP(D52,入力エリア!$A$19:$O$78,14,FALSE))</f>
        <v/>
      </c>
      <c r="AO52" s="176"/>
      <c r="AP52" s="178" t="str">
        <f>IF(AZ52=0,"",VLOOKUP(D52,入力エリア!$A$19:$O$78,15,FALSE))</f>
        <v/>
      </c>
      <c r="AQ52" s="175"/>
      <c r="AR52" s="227" t="str">
        <f>IF(AZ52=0,"",VLOOKUP(D52,入力エリア!$A$19:$O$78,9,FALSE))</f>
        <v/>
      </c>
      <c r="AS52" s="228"/>
      <c r="AT52" s="228"/>
      <c r="AU52" s="228"/>
      <c r="AV52" s="228"/>
      <c r="AW52" s="228"/>
      <c r="AX52" s="229"/>
      <c r="AY52" s="100" t="str">
        <f>IF(AZ52=0,"",VLOOKUP(D52,入力エリア!$A$19:$P$78,16,TRUE))</f>
        <v/>
      </c>
      <c r="AZ52" s="100">
        <f>VLOOKUP(D52,入力エリア!$A$19:$P$79,16,FALSE)</f>
        <v>0</v>
      </c>
    </row>
    <row r="53" spans="1:64" ht="33" customHeight="1">
      <c r="C53" s="17"/>
      <c r="D53" s="186"/>
      <c r="E53" s="187"/>
      <c r="F53" s="190"/>
      <c r="G53" s="191"/>
      <c r="H53" s="194"/>
      <c r="I53" s="195"/>
      <c r="J53" s="195"/>
      <c r="K53" s="197"/>
      <c r="L53" s="179" t="str">
        <f>IF(AZ52=0,"",VLOOKUP(D52,入力エリア!$A$19:$P$78,4,))</f>
        <v/>
      </c>
      <c r="M53" s="180"/>
      <c r="N53" s="180"/>
      <c r="O53" s="180"/>
      <c r="P53" s="180"/>
      <c r="Q53" s="180"/>
      <c r="R53" s="181"/>
      <c r="S53" s="11"/>
      <c r="T53" s="182" t="str">
        <f>IF(AZ52=0,"",VLOOKUP(D52,入力エリア!$A$19:$O$78,7,FALSE))</f>
        <v/>
      </c>
      <c r="U53" s="182"/>
      <c r="V53" s="183" t="s">
        <v>3</v>
      </c>
      <c r="W53" s="183"/>
      <c r="X53" s="205" t="str">
        <f>IF(AZ52=0,"",VLOOKUP(D52,入力エリア!$A$19:$O$78,6,FALSE))</f>
        <v/>
      </c>
      <c r="Y53" s="206"/>
      <c r="Z53" s="206"/>
      <c r="AA53" s="206"/>
      <c r="AB53" s="206"/>
      <c r="AC53" s="206"/>
      <c r="AD53" s="206"/>
      <c r="AE53" s="206"/>
      <c r="AF53" s="207"/>
      <c r="AG53" s="130"/>
      <c r="AH53" s="131"/>
      <c r="AI53" s="131"/>
      <c r="AJ53" s="131"/>
      <c r="AK53" s="132"/>
      <c r="AL53" s="175"/>
      <c r="AM53" s="176"/>
      <c r="AN53" s="177"/>
      <c r="AO53" s="176"/>
      <c r="AP53" s="178"/>
      <c r="AQ53" s="175"/>
      <c r="AR53" s="230" t="str">
        <f>IF(AZ52=0,"",VLOOKUP(D52,入力エリア!$A$19:$O$78,10,FALSE))</f>
        <v/>
      </c>
      <c r="AS53" s="231"/>
      <c r="AT53" s="231"/>
      <c r="AU53" s="231"/>
      <c r="AV53" s="231"/>
      <c r="AW53" s="231"/>
      <c r="AX53" s="232"/>
      <c r="AY53" s="249"/>
      <c r="AZ53" s="249" t="str">
        <f>IF(AT52=0,"",VLOOKUP(AR52,入力エリア!$A$19:$P$78,4,))</f>
        <v/>
      </c>
    </row>
    <row r="54" spans="1:64" ht="33" customHeight="1">
      <c r="C54" s="17"/>
      <c r="D54" s="184">
        <v>28</v>
      </c>
      <c r="E54" s="185"/>
      <c r="F54" s="188" t="str">
        <f>IF(AZ54=0,"",VLOOKUP(D54,入力エリア!$A$19:$P$78,11,FALSE))</f>
        <v/>
      </c>
      <c r="G54" s="189"/>
      <c r="H54" s="192" t="str">
        <f>IF(AZ54=0,"",VLOOKUP(D54,入力エリア!$A$19:$P$78,12,FALSE))</f>
        <v/>
      </c>
      <c r="I54" s="193"/>
      <c r="J54" s="193"/>
      <c r="K54" s="196" t="s">
        <v>100</v>
      </c>
      <c r="L54" s="198" t="str">
        <f>IF(AZ54=0,"",VLOOKUP(D54,入力エリア!$A$19:$P$78,5,))</f>
        <v/>
      </c>
      <c r="M54" s="199"/>
      <c r="N54" s="199"/>
      <c r="O54" s="199"/>
      <c r="P54" s="199"/>
      <c r="Q54" s="199"/>
      <c r="R54" s="200"/>
      <c r="S54" s="201" t="str">
        <f>IF(AZ54=0,"",VLOOKUP(D54,入力エリア!$A$19:$P$78,8,FALSE))</f>
        <v/>
      </c>
      <c r="T54" s="202"/>
      <c r="U54" s="202"/>
      <c r="V54" s="202"/>
      <c r="W54" s="202"/>
      <c r="X54" s="202"/>
      <c r="Y54" s="202"/>
      <c r="Z54" s="202"/>
      <c r="AA54" s="202"/>
      <c r="AB54" s="202"/>
      <c r="AC54" s="203"/>
      <c r="AD54" s="203"/>
      <c r="AE54" s="203"/>
      <c r="AF54" s="204"/>
      <c r="AG54" s="124" t="str">
        <f>IF(AZ54=0,"",VLOOKUP(D54,入力エリア!$A$19:$O$78,3,FALSE))</f>
        <v/>
      </c>
      <c r="AH54" s="125"/>
      <c r="AI54" s="125"/>
      <c r="AJ54" s="125"/>
      <c r="AK54" s="126"/>
      <c r="AL54" s="175" t="str">
        <f>IF(AZ54=0,"",VLOOKUP(D54,入力エリア!$A$19:$O$78,13,FALSE))</f>
        <v/>
      </c>
      <c r="AM54" s="176"/>
      <c r="AN54" s="177" t="str">
        <f>IF(AZ54=0,"",VLOOKUP(D54,入力エリア!$A$19:$O$78,14,FALSE))</f>
        <v/>
      </c>
      <c r="AO54" s="176"/>
      <c r="AP54" s="178" t="str">
        <f>IF(AZ54=0,"",VLOOKUP(D54,入力エリア!$A$19:$O$78,15,FALSE))</f>
        <v/>
      </c>
      <c r="AQ54" s="175"/>
      <c r="AR54" s="227" t="str">
        <f>IF(AZ54=0,"",VLOOKUP(D54,入力エリア!$A$19:$O$78,9,FALSE))</f>
        <v/>
      </c>
      <c r="AS54" s="228"/>
      <c r="AT54" s="228"/>
      <c r="AU54" s="228"/>
      <c r="AV54" s="228"/>
      <c r="AW54" s="228"/>
      <c r="AX54" s="229"/>
      <c r="AY54" s="100" t="str">
        <f>IF(AZ54=0,"",VLOOKUP(D54,入力エリア!$A$19:$P$78,16,TRUE))</f>
        <v/>
      </c>
      <c r="AZ54" s="100">
        <f>VLOOKUP(D54,入力エリア!$A$19:$P$79,16,FALSE)</f>
        <v>0</v>
      </c>
    </row>
    <row r="55" spans="1:64" ht="33" customHeight="1">
      <c r="C55" s="17"/>
      <c r="D55" s="186"/>
      <c r="E55" s="187"/>
      <c r="F55" s="190"/>
      <c r="G55" s="191"/>
      <c r="H55" s="194"/>
      <c r="I55" s="195"/>
      <c r="J55" s="195"/>
      <c r="K55" s="197"/>
      <c r="L55" s="179" t="str">
        <f>IF(AZ54=0,"",VLOOKUP(D54,入力エリア!$A$19:$P$78,4,))</f>
        <v/>
      </c>
      <c r="M55" s="180"/>
      <c r="N55" s="180"/>
      <c r="O55" s="180"/>
      <c r="P55" s="180"/>
      <c r="Q55" s="180"/>
      <c r="R55" s="181"/>
      <c r="S55" s="11"/>
      <c r="T55" s="182" t="str">
        <f>IF(AZ54=0,"",VLOOKUP(D54,入力エリア!$A$19:$O$78,7,FALSE))</f>
        <v/>
      </c>
      <c r="U55" s="182"/>
      <c r="V55" s="183" t="s">
        <v>3</v>
      </c>
      <c r="W55" s="183"/>
      <c r="X55" s="205" t="str">
        <f>IF(AZ54=0,"",VLOOKUP(D54,入力エリア!$A$19:$O$78,6,FALSE))</f>
        <v/>
      </c>
      <c r="Y55" s="206"/>
      <c r="Z55" s="206"/>
      <c r="AA55" s="206"/>
      <c r="AB55" s="206"/>
      <c r="AC55" s="206"/>
      <c r="AD55" s="206"/>
      <c r="AE55" s="206"/>
      <c r="AF55" s="207"/>
      <c r="AG55" s="130"/>
      <c r="AH55" s="131"/>
      <c r="AI55" s="131"/>
      <c r="AJ55" s="131"/>
      <c r="AK55" s="132"/>
      <c r="AL55" s="175"/>
      <c r="AM55" s="176"/>
      <c r="AN55" s="177"/>
      <c r="AO55" s="176"/>
      <c r="AP55" s="178"/>
      <c r="AQ55" s="175"/>
      <c r="AR55" s="230" t="str">
        <f>IF(AZ54=0,"",VLOOKUP(D54,入力エリア!$A$19:$O$78,10,FALSE))</f>
        <v/>
      </c>
      <c r="AS55" s="231"/>
      <c r="AT55" s="231"/>
      <c r="AU55" s="231"/>
      <c r="AV55" s="231"/>
      <c r="AW55" s="231"/>
      <c r="AX55" s="232"/>
      <c r="AY55" s="249"/>
      <c r="AZ55" s="249" t="str">
        <f>IF(AT54=0,"",VLOOKUP(AR54,入力エリア!$A$19:$P$78,4,))</f>
        <v/>
      </c>
    </row>
    <row r="56" spans="1:64" ht="33" customHeight="1">
      <c r="C56" s="17"/>
      <c r="D56" s="184">
        <v>29</v>
      </c>
      <c r="E56" s="185"/>
      <c r="F56" s="188" t="str">
        <f>IF(AZ56=0,"",VLOOKUP(D56,入力エリア!$A$19:$P$78,11,FALSE))</f>
        <v/>
      </c>
      <c r="G56" s="189"/>
      <c r="H56" s="192" t="str">
        <f>IF(AZ56=0,"",VLOOKUP(D56,入力エリア!$A$19:$P$78,12,FALSE))</f>
        <v/>
      </c>
      <c r="I56" s="193"/>
      <c r="J56" s="193"/>
      <c r="K56" s="196" t="s">
        <v>100</v>
      </c>
      <c r="L56" s="198" t="str">
        <f>IF(AZ56=0,"",VLOOKUP(D56,入力エリア!$A$19:$P$78,5,))</f>
        <v/>
      </c>
      <c r="M56" s="199"/>
      <c r="N56" s="199"/>
      <c r="O56" s="199"/>
      <c r="P56" s="199"/>
      <c r="Q56" s="199"/>
      <c r="R56" s="200"/>
      <c r="S56" s="201" t="str">
        <f>IF(AZ56=0,"",VLOOKUP(D56,入力エリア!$A$19:$P$78,8,FALSE))</f>
        <v/>
      </c>
      <c r="T56" s="202"/>
      <c r="U56" s="202"/>
      <c r="V56" s="202"/>
      <c r="W56" s="202"/>
      <c r="X56" s="202"/>
      <c r="Y56" s="202"/>
      <c r="Z56" s="202"/>
      <c r="AA56" s="202"/>
      <c r="AB56" s="202"/>
      <c r="AC56" s="203"/>
      <c r="AD56" s="203"/>
      <c r="AE56" s="203"/>
      <c r="AF56" s="204"/>
      <c r="AG56" s="124" t="str">
        <f>IF(AZ56=0,"",VLOOKUP(D56,入力エリア!$A$19:$O$78,3,FALSE))</f>
        <v/>
      </c>
      <c r="AH56" s="125"/>
      <c r="AI56" s="125"/>
      <c r="AJ56" s="125"/>
      <c r="AK56" s="126"/>
      <c r="AL56" s="175" t="str">
        <f>IF(AZ56=0,"",VLOOKUP(D56,入力エリア!$A$19:$O$78,13,FALSE))</f>
        <v/>
      </c>
      <c r="AM56" s="176"/>
      <c r="AN56" s="177" t="str">
        <f>IF(AZ56=0,"",VLOOKUP(D56,入力エリア!$A$19:$O$78,14,FALSE))</f>
        <v/>
      </c>
      <c r="AO56" s="176"/>
      <c r="AP56" s="178" t="str">
        <f>IF(AZ56=0,"",VLOOKUP(D56,入力エリア!$A$19:$O$78,15,FALSE))</f>
        <v/>
      </c>
      <c r="AQ56" s="175"/>
      <c r="AR56" s="227" t="str">
        <f>IF(AZ56=0,"",VLOOKUP(D56,入力エリア!$A$19:$O$78,9,FALSE))</f>
        <v/>
      </c>
      <c r="AS56" s="228"/>
      <c r="AT56" s="228"/>
      <c r="AU56" s="228"/>
      <c r="AV56" s="228"/>
      <c r="AW56" s="228"/>
      <c r="AX56" s="229"/>
      <c r="AY56" s="100" t="str">
        <f>IF(AZ56=0,"",VLOOKUP(D56,入力エリア!$A$19:$P$78,16,TRUE))</f>
        <v/>
      </c>
      <c r="AZ56" s="100">
        <f>VLOOKUP(D56,入力エリア!$A$19:$P$79,16,FALSE)</f>
        <v>0</v>
      </c>
    </row>
    <row r="57" spans="1:64" ht="33" customHeight="1">
      <c r="C57" s="17"/>
      <c r="D57" s="186"/>
      <c r="E57" s="187"/>
      <c r="F57" s="190"/>
      <c r="G57" s="191"/>
      <c r="H57" s="194"/>
      <c r="I57" s="195"/>
      <c r="J57" s="195"/>
      <c r="K57" s="197"/>
      <c r="L57" s="179" t="str">
        <f>IF(AZ56=0,"",VLOOKUP(D56,入力エリア!$A$19:$P$78,4,))</f>
        <v/>
      </c>
      <c r="M57" s="180"/>
      <c r="N57" s="180"/>
      <c r="O57" s="180"/>
      <c r="P57" s="180"/>
      <c r="Q57" s="180"/>
      <c r="R57" s="181"/>
      <c r="S57" s="11"/>
      <c r="T57" s="182" t="str">
        <f>IF(AZ56=0,"",VLOOKUP(D56,入力エリア!$A$19:$O$78,7,FALSE))</f>
        <v/>
      </c>
      <c r="U57" s="182"/>
      <c r="V57" s="183" t="s">
        <v>3</v>
      </c>
      <c r="W57" s="183"/>
      <c r="X57" s="205" t="str">
        <f>IF(AZ56=0,"",VLOOKUP(D56,入力エリア!$A$19:$O$78,6,FALSE))</f>
        <v/>
      </c>
      <c r="Y57" s="206"/>
      <c r="Z57" s="206"/>
      <c r="AA57" s="206"/>
      <c r="AB57" s="206"/>
      <c r="AC57" s="206"/>
      <c r="AD57" s="206"/>
      <c r="AE57" s="206"/>
      <c r="AF57" s="207"/>
      <c r="AG57" s="130"/>
      <c r="AH57" s="131"/>
      <c r="AI57" s="131"/>
      <c r="AJ57" s="131"/>
      <c r="AK57" s="132"/>
      <c r="AL57" s="175"/>
      <c r="AM57" s="176"/>
      <c r="AN57" s="177"/>
      <c r="AO57" s="176"/>
      <c r="AP57" s="178"/>
      <c r="AQ57" s="175"/>
      <c r="AR57" s="230" t="str">
        <f>IF(AZ56=0,"",VLOOKUP(D56,入力エリア!$A$19:$O$78,10,FALSE))</f>
        <v/>
      </c>
      <c r="AS57" s="231"/>
      <c r="AT57" s="231"/>
      <c r="AU57" s="231"/>
      <c r="AV57" s="231"/>
      <c r="AW57" s="231"/>
      <c r="AX57" s="232"/>
      <c r="AY57" s="249"/>
      <c r="AZ57" s="249" t="str">
        <f>IF(AT56=0,"",VLOOKUP(AR56,入力エリア!$A$19:$P$78,4,))</f>
        <v/>
      </c>
    </row>
    <row r="58" spans="1:64" ht="33" customHeight="1">
      <c r="C58" s="17"/>
      <c r="D58" s="184">
        <v>30</v>
      </c>
      <c r="E58" s="185"/>
      <c r="F58" s="188" t="str">
        <f>IF(AZ58=0,"",VLOOKUP(D58,入力エリア!$A$19:$P$78,11,FALSE))</f>
        <v/>
      </c>
      <c r="G58" s="189"/>
      <c r="H58" s="192" t="str">
        <f>IF(AZ58=0,"",VLOOKUP(D58,入力エリア!$A$19:$P$78,12,FALSE))</f>
        <v/>
      </c>
      <c r="I58" s="193"/>
      <c r="J58" s="193"/>
      <c r="K58" s="196" t="s">
        <v>100</v>
      </c>
      <c r="L58" s="198" t="str">
        <f>IF(AZ58=0,"",VLOOKUP(D58,入力エリア!$A$19:$P$78,5,))</f>
        <v/>
      </c>
      <c r="M58" s="199"/>
      <c r="N58" s="199"/>
      <c r="O58" s="199"/>
      <c r="P58" s="199"/>
      <c r="Q58" s="199"/>
      <c r="R58" s="200"/>
      <c r="S58" s="201" t="str">
        <f>IF(AZ58=0,"",VLOOKUP(D58,入力エリア!$A$19:$P$78,8,FALSE))</f>
        <v/>
      </c>
      <c r="T58" s="202"/>
      <c r="U58" s="202"/>
      <c r="V58" s="202"/>
      <c r="W58" s="202"/>
      <c r="X58" s="202"/>
      <c r="Y58" s="202"/>
      <c r="Z58" s="202"/>
      <c r="AA58" s="202"/>
      <c r="AB58" s="202"/>
      <c r="AC58" s="203"/>
      <c r="AD58" s="203"/>
      <c r="AE58" s="203"/>
      <c r="AF58" s="204"/>
      <c r="AG58" s="124" t="str">
        <f>IF(AZ58=0,"",VLOOKUP(D58,入力エリア!$A$19:$O$78,3,FALSE))</f>
        <v/>
      </c>
      <c r="AH58" s="125"/>
      <c r="AI58" s="125"/>
      <c r="AJ58" s="125"/>
      <c r="AK58" s="126"/>
      <c r="AL58" s="175" t="str">
        <f>IF(AZ58=0,"",VLOOKUP(D58,入力エリア!$A$19:$O$78,13,FALSE))</f>
        <v/>
      </c>
      <c r="AM58" s="176"/>
      <c r="AN58" s="177" t="str">
        <f>IF(AZ58=0,"",VLOOKUP(D58,入力エリア!$A$19:$O$78,14,FALSE))</f>
        <v/>
      </c>
      <c r="AO58" s="176"/>
      <c r="AP58" s="178" t="str">
        <f>IF(AZ58=0,"",VLOOKUP(D58,入力エリア!$A$19:$O$78,15,FALSE))</f>
        <v/>
      </c>
      <c r="AQ58" s="175"/>
      <c r="AR58" s="227" t="str">
        <f>IF(AZ58=0,"",VLOOKUP(D58,入力エリア!$A$19:$O$78,9,FALSE))</f>
        <v/>
      </c>
      <c r="AS58" s="228"/>
      <c r="AT58" s="228"/>
      <c r="AU58" s="228"/>
      <c r="AV58" s="228"/>
      <c r="AW58" s="228"/>
      <c r="AX58" s="229"/>
      <c r="AY58" s="100" t="str">
        <f>IF(AZ58=0,"",VLOOKUP(D58,入力エリア!$A$19:$P$78,16,TRUE))</f>
        <v/>
      </c>
      <c r="AZ58" s="100">
        <f>VLOOKUP(D58,入力エリア!$A$19:$P$79,16,FALSE)</f>
        <v>0</v>
      </c>
    </row>
    <row r="59" spans="1:64" ht="33" customHeight="1">
      <c r="C59" s="17"/>
      <c r="D59" s="186"/>
      <c r="E59" s="187"/>
      <c r="F59" s="190"/>
      <c r="G59" s="191"/>
      <c r="H59" s="194"/>
      <c r="I59" s="195"/>
      <c r="J59" s="195"/>
      <c r="K59" s="197"/>
      <c r="L59" s="179" t="str">
        <f>IF(AZ58=0,"",VLOOKUP(D58,入力エリア!$A$19:$P$78,4,))</f>
        <v/>
      </c>
      <c r="M59" s="180"/>
      <c r="N59" s="180"/>
      <c r="O59" s="180"/>
      <c r="P59" s="180"/>
      <c r="Q59" s="180"/>
      <c r="R59" s="181"/>
      <c r="S59" s="11"/>
      <c r="T59" s="182" t="str">
        <f>IF(AZ58=0,"",VLOOKUP(D58,入力エリア!$A$19:$O$78,7,FALSE))</f>
        <v/>
      </c>
      <c r="U59" s="182"/>
      <c r="V59" s="183" t="s">
        <v>3</v>
      </c>
      <c r="W59" s="183"/>
      <c r="X59" s="205" t="str">
        <f>IF(AZ58=0,"",VLOOKUP(D58,入力エリア!$A$19:$O$78,6,FALSE))</f>
        <v/>
      </c>
      <c r="Y59" s="206"/>
      <c r="Z59" s="206"/>
      <c r="AA59" s="206"/>
      <c r="AB59" s="206"/>
      <c r="AC59" s="206"/>
      <c r="AD59" s="206"/>
      <c r="AE59" s="206"/>
      <c r="AF59" s="207"/>
      <c r="AG59" s="130"/>
      <c r="AH59" s="131"/>
      <c r="AI59" s="131"/>
      <c r="AJ59" s="131"/>
      <c r="AK59" s="132"/>
      <c r="AL59" s="175"/>
      <c r="AM59" s="176"/>
      <c r="AN59" s="177"/>
      <c r="AO59" s="176"/>
      <c r="AP59" s="178"/>
      <c r="AQ59" s="175"/>
      <c r="AR59" s="230" t="str">
        <f>IF(AZ58=0,"",VLOOKUP(D58,入力エリア!$A$19:$O$78,10,FALSE))</f>
        <v/>
      </c>
      <c r="AS59" s="231"/>
      <c r="AT59" s="231"/>
      <c r="AU59" s="231"/>
      <c r="AV59" s="231"/>
      <c r="AW59" s="231"/>
      <c r="AX59" s="232"/>
      <c r="AY59" s="101"/>
      <c r="AZ59" s="101" t="str">
        <f>IF(AT58=0,"",VLOOKUP(AR58,入力エリア!$A$19:$P$78,4,))</f>
        <v/>
      </c>
    </row>
    <row r="60" spans="1:64" ht="11.25" customHeight="1">
      <c r="C60" s="17"/>
      <c r="D60" s="19"/>
      <c r="E60" s="19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7"/>
    </row>
    <row r="61" spans="1:64" ht="23.25" customHeight="1">
      <c r="C61" s="17"/>
      <c r="E61" s="246" t="s">
        <v>88</v>
      </c>
      <c r="F61" s="246"/>
      <c r="G61" s="246"/>
      <c r="H61" s="246"/>
      <c r="I61" s="246"/>
      <c r="J61" s="246"/>
      <c r="K61" s="246"/>
      <c r="L61" s="246"/>
      <c r="M61" s="246"/>
      <c r="N61" s="246"/>
      <c r="O61" s="246"/>
      <c r="P61" s="246"/>
      <c r="Q61" s="247">
        <f>D20</f>
        <v>0</v>
      </c>
      <c r="R61" s="247"/>
      <c r="S61" s="248" t="s">
        <v>89</v>
      </c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  <c r="AY61" s="17"/>
    </row>
    <row r="62" spans="1:64" ht="11.25" customHeight="1">
      <c r="C62" s="17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9"/>
      <c r="R62" s="29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14"/>
      <c r="AY62" s="17"/>
    </row>
    <row r="63" spans="1:64" s="31" customFormat="1" ht="24.75" customHeight="1">
      <c r="A63" s="13"/>
      <c r="B63" s="13"/>
      <c r="C63" s="17"/>
      <c r="I63" s="241" t="s">
        <v>90</v>
      </c>
      <c r="J63" s="241"/>
      <c r="K63" s="241"/>
      <c r="L63" s="241"/>
      <c r="M63" s="32">
        <f>入力エリア!B10</f>
        <v>0</v>
      </c>
      <c r="N63" s="33" t="s">
        <v>91</v>
      </c>
      <c r="O63" s="242">
        <f>入力エリア!D10</f>
        <v>0</v>
      </c>
      <c r="P63" s="242"/>
      <c r="Q63" s="33" t="s">
        <v>92</v>
      </c>
      <c r="AY63" s="17"/>
      <c r="BC63" s="34"/>
      <c r="BL63" s="34"/>
    </row>
    <row r="64" spans="1:64" ht="11.25" customHeight="1">
      <c r="C64" s="17"/>
      <c r="AY64" s="17"/>
    </row>
    <row r="65" spans="3:56" ht="30" customHeight="1">
      <c r="C65" s="17"/>
      <c r="M65" s="243">
        <f>D20</f>
        <v>0</v>
      </c>
      <c r="N65" s="243"/>
      <c r="O65" s="243"/>
      <c r="P65" s="243"/>
      <c r="Q65" s="35" t="s">
        <v>131</v>
      </c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244">
        <f>入力エリア!D13</f>
        <v>0</v>
      </c>
      <c r="AK65" s="244"/>
      <c r="AL65" s="244"/>
      <c r="AM65" s="244"/>
      <c r="AN65" s="244"/>
      <c r="AO65" s="244"/>
      <c r="AP65" s="245" t="s">
        <v>93</v>
      </c>
      <c r="AQ65" s="245"/>
      <c r="AY65" s="17"/>
    </row>
    <row r="66" spans="3:56" ht="21.75" customHeight="1">
      <c r="C66" s="17"/>
      <c r="AJ66" s="37"/>
      <c r="AK66" s="37"/>
      <c r="AL66" s="37"/>
      <c r="AM66" s="37"/>
      <c r="AN66" s="37"/>
      <c r="AO66" s="37"/>
      <c r="AY66" s="17"/>
    </row>
    <row r="67" spans="3:56" ht="18.75" customHeight="1">
      <c r="C67" s="17"/>
      <c r="F67" s="225"/>
      <c r="G67" s="225"/>
      <c r="H67" s="225"/>
      <c r="I67" s="225"/>
      <c r="J67" s="225"/>
      <c r="K67" s="225"/>
      <c r="L67" s="225"/>
      <c r="M67" s="225"/>
      <c r="N67" s="225"/>
      <c r="O67" s="225"/>
      <c r="P67" s="225"/>
      <c r="Q67" s="225"/>
      <c r="R67" s="225"/>
      <c r="S67" s="225"/>
      <c r="T67" s="225"/>
      <c r="U67" s="225"/>
      <c r="V67" s="225"/>
      <c r="W67" s="225"/>
      <c r="X67" s="225"/>
      <c r="Y67" s="225"/>
      <c r="Z67" s="225"/>
      <c r="AA67" s="225"/>
      <c r="AB67" s="225"/>
      <c r="AC67" s="225"/>
      <c r="AD67" s="225"/>
      <c r="AE67" s="225"/>
      <c r="AF67" s="225"/>
      <c r="AG67" s="225"/>
      <c r="AH67" s="225"/>
      <c r="AI67" s="225"/>
      <c r="AJ67" s="225"/>
      <c r="AK67" s="225"/>
      <c r="AL67" s="225"/>
      <c r="AM67" s="225"/>
      <c r="AN67" s="225"/>
      <c r="AO67" s="225"/>
      <c r="AP67" s="225"/>
      <c r="AQ67" s="225"/>
      <c r="AR67" s="225"/>
      <c r="AS67" s="225"/>
      <c r="AY67" s="17"/>
    </row>
    <row r="68" spans="3:56" ht="18.75" customHeight="1">
      <c r="C68" s="17"/>
      <c r="D68" s="226" t="s">
        <v>94</v>
      </c>
      <c r="E68" s="226"/>
      <c r="F68" s="38" t="s">
        <v>95</v>
      </c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Y68" s="17"/>
    </row>
    <row r="69" spans="3:56" ht="18.75" customHeight="1">
      <c r="C69" s="17"/>
      <c r="D69" s="38"/>
      <c r="E69" s="38"/>
      <c r="F69" s="38" t="s">
        <v>139</v>
      </c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Y69" s="17"/>
    </row>
    <row r="70" spans="3:56" ht="18.75" customHeight="1">
      <c r="C70" s="17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Y70" s="17"/>
    </row>
    <row r="71" spans="3:56" ht="18.75" customHeight="1">
      <c r="C71" s="17"/>
      <c r="D71" s="38"/>
      <c r="E71" s="38"/>
      <c r="F71" s="39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Y71" s="17"/>
    </row>
    <row r="72" spans="3:56" ht="29.25" customHeight="1"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40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Y72" s="17"/>
    </row>
    <row r="73" spans="3:56" ht="15" customHeight="1"/>
    <row r="74" spans="3:56" ht="15" customHeight="1"/>
    <row r="75" spans="3:56" ht="15" customHeight="1">
      <c r="BD75" s="41"/>
    </row>
    <row r="76" spans="3:56" ht="15" customHeight="1">
      <c r="BD76" s="41"/>
    </row>
  </sheetData>
  <dataConsolidate/>
  <mergeCells count="323">
    <mergeCell ref="AP65:AQ65"/>
    <mergeCell ref="F67:AS67"/>
    <mergeCell ref="D68:E68"/>
    <mergeCell ref="E61:P61"/>
    <mergeCell ref="Q61:R61"/>
    <mergeCell ref="S61:AJ61"/>
    <mergeCell ref="I63:L63"/>
    <mergeCell ref="O63:P63"/>
    <mergeCell ref="M65:P65"/>
    <mergeCell ref="AJ65:AO65"/>
    <mergeCell ref="AZ58:AZ59"/>
    <mergeCell ref="L59:R59"/>
    <mergeCell ref="T59:U59"/>
    <mergeCell ref="V59:W59"/>
    <mergeCell ref="X59:AF59"/>
    <mergeCell ref="AR59:AX59"/>
    <mergeCell ref="AG58:AK59"/>
    <mergeCell ref="AL58:AM59"/>
    <mergeCell ref="AN58:AO59"/>
    <mergeCell ref="AP58:AQ59"/>
    <mergeCell ref="AR58:AX58"/>
    <mergeCell ref="AY58:AY59"/>
    <mergeCell ref="D58:E59"/>
    <mergeCell ref="F58:G59"/>
    <mergeCell ref="H58:J59"/>
    <mergeCell ref="K58:K59"/>
    <mergeCell ref="L58:R58"/>
    <mergeCell ref="S58:AF58"/>
    <mergeCell ref="AZ56:AZ57"/>
    <mergeCell ref="L57:R57"/>
    <mergeCell ref="T57:U57"/>
    <mergeCell ref="V57:W57"/>
    <mergeCell ref="X57:AF57"/>
    <mergeCell ref="AR57:AX57"/>
    <mergeCell ref="AG56:AK57"/>
    <mergeCell ref="AL56:AM57"/>
    <mergeCell ref="AN56:AO57"/>
    <mergeCell ref="AP56:AQ57"/>
    <mergeCell ref="AR56:AX56"/>
    <mergeCell ref="AY56:AY57"/>
    <mergeCell ref="D56:E57"/>
    <mergeCell ref="F56:G57"/>
    <mergeCell ref="H56:J57"/>
    <mergeCell ref="K56:K57"/>
    <mergeCell ref="L56:R56"/>
    <mergeCell ref="S56:AF56"/>
    <mergeCell ref="AZ54:AZ55"/>
    <mergeCell ref="L55:R55"/>
    <mergeCell ref="T55:U55"/>
    <mergeCell ref="V55:W55"/>
    <mergeCell ref="X55:AF55"/>
    <mergeCell ref="AR55:AX55"/>
    <mergeCell ref="AG54:AK55"/>
    <mergeCell ref="AL54:AM55"/>
    <mergeCell ref="AN54:AO55"/>
    <mergeCell ref="AP54:AQ55"/>
    <mergeCell ref="AR54:AX54"/>
    <mergeCell ref="AY54:AY55"/>
    <mergeCell ref="D54:E55"/>
    <mergeCell ref="F54:G55"/>
    <mergeCell ref="H54:J55"/>
    <mergeCell ref="K54:K55"/>
    <mergeCell ref="L54:R54"/>
    <mergeCell ref="S54:AF54"/>
    <mergeCell ref="AZ52:AZ53"/>
    <mergeCell ref="L53:R53"/>
    <mergeCell ref="T53:U53"/>
    <mergeCell ref="V53:W53"/>
    <mergeCell ref="X53:AF53"/>
    <mergeCell ref="AR53:AX53"/>
    <mergeCell ref="AG52:AK53"/>
    <mergeCell ref="AL52:AM53"/>
    <mergeCell ref="AN52:AO53"/>
    <mergeCell ref="AP52:AQ53"/>
    <mergeCell ref="AR52:AX52"/>
    <mergeCell ref="AY52:AY53"/>
    <mergeCell ref="D52:E53"/>
    <mergeCell ref="F52:G53"/>
    <mergeCell ref="H52:J53"/>
    <mergeCell ref="K52:K53"/>
    <mergeCell ref="L52:R52"/>
    <mergeCell ref="S52:AF52"/>
    <mergeCell ref="AZ50:AZ51"/>
    <mergeCell ref="L51:R51"/>
    <mergeCell ref="T51:U51"/>
    <mergeCell ref="V51:W51"/>
    <mergeCell ref="X51:AF51"/>
    <mergeCell ref="AR51:AX51"/>
    <mergeCell ref="AG50:AK51"/>
    <mergeCell ref="AL50:AM51"/>
    <mergeCell ref="AN50:AO51"/>
    <mergeCell ref="AP50:AQ51"/>
    <mergeCell ref="AR50:AX50"/>
    <mergeCell ref="AY50:AY51"/>
    <mergeCell ref="D50:E51"/>
    <mergeCell ref="F50:G51"/>
    <mergeCell ref="H50:J51"/>
    <mergeCell ref="K50:K51"/>
    <mergeCell ref="L50:R50"/>
    <mergeCell ref="S50:AF50"/>
    <mergeCell ref="AZ48:AZ49"/>
    <mergeCell ref="L49:R49"/>
    <mergeCell ref="T49:U49"/>
    <mergeCell ref="V49:W49"/>
    <mergeCell ref="X49:AF49"/>
    <mergeCell ref="AR49:AX49"/>
    <mergeCell ref="AG48:AK49"/>
    <mergeCell ref="AL48:AM49"/>
    <mergeCell ref="AN48:AO49"/>
    <mergeCell ref="AP48:AQ49"/>
    <mergeCell ref="AR48:AX48"/>
    <mergeCell ref="AY48:AY49"/>
    <mergeCell ref="D48:E49"/>
    <mergeCell ref="F48:G49"/>
    <mergeCell ref="H48:J49"/>
    <mergeCell ref="K48:K49"/>
    <mergeCell ref="L48:R48"/>
    <mergeCell ref="S48:AF48"/>
    <mergeCell ref="AZ46:AZ47"/>
    <mergeCell ref="L47:R47"/>
    <mergeCell ref="T47:U47"/>
    <mergeCell ref="V47:W47"/>
    <mergeCell ref="X47:AF47"/>
    <mergeCell ref="AR47:AX47"/>
    <mergeCell ref="AG46:AK47"/>
    <mergeCell ref="AL46:AM47"/>
    <mergeCell ref="AN46:AO47"/>
    <mergeCell ref="AP46:AQ47"/>
    <mergeCell ref="AR46:AX46"/>
    <mergeCell ref="AY46:AY47"/>
    <mergeCell ref="D46:E47"/>
    <mergeCell ref="F46:G47"/>
    <mergeCell ref="H46:J47"/>
    <mergeCell ref="K46:K47"/>
    <mergeCell ref="L46:R46"/>
    <mergeCell ref="S46:AF46"/>
    <mergeCell ref="AZ44:AZ45"/>
    <mergeCell ref="L45:R45"/>
    <mergeCell ref="T45:U45"/>
    <mergeCell ref="V45:W45"/>
    <mergeCell ref="X45:AF45"/>
    <mergeCell ref="AR45:AX45"/>
    <mergeCell ref="AG44:AK45"/>
    <mergeCell ref="AL44:AM45"/>
    <mergeCell ref="AN44:AO45"/>
    <mergeCell ref="AP44:AQ45"/>
    <mergeCell ref="AR44:AX44"/>
    <mergeCell ref="AY44:AY45"/>
    <mergeCell ref="D44:E45"/>
    <mergeCell ref="F44:G45"/>
    <mergeCell ref="H44:J45"/>
    <mergeCell ref="K44:K45"/>
    <mergeCell ref="L44:R44"/>
    <mergeCell ref="S44:AF44"/>
    <mergeCell ref="AZ42:AZ43"/>
    <mergeCell ref="L43:R43"/>
    <mergeCell ref="T43:U43"/>
    <mergeCell ref="V43:W43"/>
    <mergeCell ref="X43:AF43"/>
    <mergeCell ref="AR43:AX43"/>
    <mergeCell ref="AG42:AK43"/>
    <mergeCell ref="AL42:AM43"/>
    <mergeCell ref="AN42:AO43"/>
    <mergeCell ref="AP42:AQ43"/>
    <mergeCell ref="AR42:AX42"/>
    <mergeCell ref="AY42:AY43"/>
    <mergeCell ref="D42:E43"/>
    <mergeCell ref="F42:G43"/>
    <mergeCell ref="H42:J43"/>
    <mergeCell ref="K42:K43"/>
    <mergeCell ref="L42:R42"/>
    <mergeCell ref="S42:AF42"/>
    <mergeCell ref="AZ40:AZ41"/>
    <mergeCell ref="L41:R41"/>
    <mergeCell ref="T41:U41"/>
    <mergeCell ref="V41:W41"/>
    <mergeCell ref="X41:AF41"/>
    <mergeCell ref="AR41:AX41"/>
    <mergeCell ref="AG40:AK41"/>
    <mergeCell ref="AL40:AM41"/>
    <mergeCell ref="AN40:AO41"/>
    <mergeCell ref="AP40:AQ41"/>
    <mergeCell ref="AR40:AX40"/>
    <mergeCell ref="AY40:AY41"/>
    <mergeCell ref="D40:E41"/>
    <mergeCell ref="F40:G41"/>
    <mergeCell ref="H40:J41"/>
    <mergeCell ref="K40:K41"/>
    <mergeCell ref="L40:R40"/>
    <mergeCell ref="S40:AF40"/>
    <mergeCell ref="AZ38:AZ39"/>
    <mergeCell ref="L39:R39"/>
    <mergeCell ref="T39:U39"/>
    <mergeCell ref="V39:W39"/>
    <mergeCell ref="X39:AF39"/>
    <mergeCell ref="AR39:AX39"/>
    <mergeCell ref="AG38:AK39"/>
    <mergeCell ref="AL38:AM39"/>
    <mergeCell ref="AN38:AO39"/>
    <mergeCell ref="AP38:AQ39"/>
    <mergeCell ref="AR38:AX38"/>
    <mergeCell ref="AY38:AY39"/>
    <mergeCell ref="D38:E39"/>
    <mergeCell ref="F38:G39"/>
    <mergeCell ref="H38:J39"/>
    <mergeCell ref="K38:K39"/>
    <mergeCell ref="L38:R38"/>
    <mergeCell ref="S38:AF38"/>
    <mergeCell ref="AZ36:AZ37"/>
    <mergeCell ref="L37:R37"/>
    <mergeCell ref="T37:U37"/>
    <mergeCell ref="V37:W37"/>
    <mergeCell ref="X37:AF37"/>
    <mergeCell ref="AR37:AX37"/>
    <mergeCell ref="AG36:AK37"/>
    <mergeCell ref="AL36:AM37"/>
    <mergeCell ref="AN36:AO37"/>
    <mergeCell ref="AP36:AQ37"/>
    <mergeCell ref="AR36:AX36"/>
    <mergeCell ref="AY36:AY37"/>
    <mergeCell ref="D36:E37"/>
    <mergeCell ref="F36:G37"/>
    <mergeCell ref="H36:J37"/>
    <mergeCell ref="K36:K37"/>
    <mergeCell ref="L36:R36"/>
    <mergeCell ref="S36:AF36"/>
    <mergeCell ref="L32:R32"/>
    <mergeCell ref="S32:AF32"/>
    <mergeCell ref="AZ34:AZ35"/>
    <mergeCell ref="L35:R35"/>
    <mergeCell ref="T35:U35"/>
    <mergeCell ref="V35:W35"/>
    <mergeCell ref="X35:AF35"/>
    <mergeCell ref="AR35:AX35"/>
    <mergeCell ref="AG34:AK35"/>
    <mergeCell ref="AL34:AM35"/>
    <mergeCell ref="AN34:AO35"/>
    <mergeCell ref="AP34:AQ35"/>
    <mergeCell ref="AR34:AX34"/>
    <mergeCell ref="AY34:AY35"/>
    <mergeCell ref="X31:AF31"/>
    <mergeCell ref="AR31:AX31"/>
    <mergeCell ref="D34:E35"/>
    <mergeCell ref="F34:G35"/>
    <mergeCell ref="H34:J35"/>
    <mergeCell ref="K34:K35"/>
    <mergeCell ref="L34:R34"/>
    <mergeCell ref="S34:AF34"/>
    <mergeCell ref="AZ32:AZ33"/>
    <mergeCell ref="L33:R33"/>
    <mergeCell ref="T33:U33"/>
    <mergeCell ref="V33:W33"/>
    <mergeCell ref="X33:AF33"/>
    <mergeCell ref="AR33:AX33"/>
    <mergeCell ref="AG32:AK33"/>
    <mergeCell ref="AL32:AM33"/>
    <mergeCell ref="AN32:AO33"/>
    <mergeCell ref="AP32:AQ33"/>
    <mergeCell ref="AR32:AX32"/>
    <mergeCell ref="AY32:AY33"/>
    <mergeCell ref="D32:E33"/>
    <mergeCell ref="F32:G33"/>
    <mergeCell ref="H32:J33"/>
    <mergeCell ref="K32:K33"/>
    <mergeCell ref="AZ27:AZ29"/>
    <mergeCell ref="L28:R29"/>
    <mergeCell ref="S28:W29"/>
    <mergeCell ref="X28:AF29"/>
    <mergeCell ref="AL28:AM29"/>
    <mergeCell ref="AN28:AO29"/>
    <mergeCell ref="AP28:AQ29"/>
    <mergeCell ref="AR28:AX29"/>
    <mergeCell ref="D30:E31"/>
    <mergeCell ref="F30:G31"/>
    <mergeCell ref="H30:J31"/>
    <mergeCell ref="K30:K31"/>
    <mergeCell ref="L30:R30"/>
    <mergeCell ref="S30:AF30"/>
    <mergeCell ref="AG30:AK31"/>
    <mergeCell ref="AL30:AM31"/>
    <mergeCell ref="AN30:AO31"/>
    <mergeCell ref="AP30:AQ31"/>
    <mergeCell ref="AR30:AX30"/>
    <mergeCell ref="AY30:AY31"/>
    <mergeCell ref="AZ30:AZ31"/>
    <mergeCell ref="L31:R31"/>
    <mergeCell ref="T31:U31"/>
    <mergeCell ref="V31:W31"/>
    <mergeCell ref="D27:E29"/>
    <mergeCell ref="F27:G29"/>
    <mergeCell ref="H27:K29"/>
    <mergeCell ref="L27:R27"/>
    <mergeCell ref="S27:AF27"/>
    <mergeCell ref="AG27:AK29"/>
    <mergeCell ref="AL27:AQ27"/>
    <mergeCell ref="AR27:AX27"/>
    <mergeCell ref="AY27:AY29"/>
    <mergeCell ref="D20:J24"/>
    <mergeCell ref="K20:Q24"/>
    <mergeCell ref="R20:AE24"/>
    <mergeCell ref="AF20:AF21"/>
    <mergeCell ref="AG20:AG21"/>
    <mergeCell ref="AH20:AI21"/>
    <mergeCell ref="AJ20:AK21"/>
    <mergeCell ref="AR20:AX24"/>
    <mergeCell ref="AF22:AQ24"/>
    <mergeCell ref="I15:J16"/>
    <mergeCell ref="K14:W16"/>
    <mergeCell ref="H3:AW5"/>
    <mergeCell ref="D4:G6"/>
    <mergeCell ref="D18:J19"/>
    <mergeCell ref="K18:Q19"/>
    <mergeCell ref="R18:AE19"/>
    <mergeCell ref="AF18:AQ19"/>
    <mergeCell ref="AR18:AX19"/>
    <mergeCell ref="C7:AY10"/>
    <mergeCell ref="AT11:AX16"/>
    <mergeCell ref="E12:E13"/>
    <mergeCell ref="F12:G13"/>
    <mergeCell ref="Y14:Y16"/>
    <mergeCell ref="AF14:AM16"/>
    <mergeCell ref="AN14:AP16"/>
    <mergeCell ref="G15:H16"/>
  </mergeCells>
  <phoneticPr fontId="1"/>
  <pageMargins left="0.78740157480314965" right="0.59055118110236227" top="0.78740157480314965" bottom="0.39370078740157483" header="0.31496062992125984" footer="0.31496062992125984"/>
  <pageSetup paperSize="9" scale="50" fitToHeight="0" orientation="portrait" r:id="rId1"/>
  <headerFooter alignWithMargins="0"/>
  <colBreaks count="1" manualBreakCount="1">
    <brk id="52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93ECF-A2FA-4E09-87CC-92460ED268EB}">
  <sheetPr>
    <tabColor indexed="10"/>
    <pageSetUpPr fitToPage="1"/>
  </sheetPr>
  <dimension ref="A1:BL76"/>
  <sheetViews>
    <sheetView showGridLines="0" view="pageBreakPreview" topLeftCell="A55" zoomScaleNormal="90" zoomScaleSheetLayoutView="100" workbookViewId="0">
      <selection activeCell="D68" sqref="D68:AJ70"/>
    </sheetView>
  </sheetViews>
  <sheetFormatPr defaultColWidth="9" defaultRowHeight="13"/>
  <cols>
    <col min="1" max="2" width="3" style="13" customWidth="1"/>
    <col min="3" max="3" width="2.5" style="13" customWidth="1"/>
    <col min="4" max="7" width="2.83203125" style="13" customWidth="1"/>
    <col min="8" max="9" width="1.5" style="13" customWidth="1"/>
    <col min="10" max="10" width="4.5" style="13" customWidth="1"/>
    <col min="11" max="11" width="4.08203125" style="13" customWidth="1"/>
    <col min="12" max="12" width="2.25" style="13" customWidth="1"/>
    <col min="13" max="16" width="2.83203125" style="13" customWidth="1"/>
    <col min="17" max="17" width="3.58203125" style="13" customWidth="1"/>
    <col min="18" max="18" width="5.5" style="13" customWidth="1"/>
    <col min="19" max="19" width="1.33203125" style="13" customWidth="1"/>
    <col min="20" max="21" width="1.58203125" style="13" customWidth="1"/>
    <col min="22" max="27" width="2.25" style="13" customWidth="1"/>
    <col min="28" max="28" width="1.08203125" style="13" customWidth="1"/>
    <col min="29" max="30" width="2.25" style="13" customWidth="1"/>
    <col min="31" max="31" width="1.25" style="13" customWidth="1"/>
    <col min="32" max="32" width="4.5" style="13" customWidth="1"/>
    <col min="33" max="33" width="7.25" style="13" customWidth="1"/>
    <col min="34" max="35" width="2.83203125" style="13" customWidth="1"/>
    <col min="36" max="36" width="7" style="13" customWidth="1"/>
    <col min="37" max="37" width="5.75" style="13" customWidth="1"/>
    <col min="38" max="43" width="3.75" style="13" customWidth="1"/>
    <col min="44" max="45" width="1.33203125" style="13" customWidth="1"/>
    <col min="46" max="46" width="5" style="13" customWidth="1"/>
    <col min="47" max="47" width="2.83203125" style="13" customWidth="1"/>
    <col min="48" max="49" width="3.75" style="13" customWidth="1"/>
    <col min="50" max="50" width="2.75" style="13" customWidth="1"/>
    <col min="51" max="51" width="13.5" style="13" customWidth="1"/>
    <col min="52" max="52" width="2.08203125" style="13" customWidth="1"/>
    <col min="53" max="54" width="11.33203125" style="13" customWidth="1"/>
    <col min="55" max="55" width="6.83203125" style="16" customWidth="1"/>
    <col min="56" max="56" width="30.08203125" style="13" customWidth="1"/>
    <col min="57" max="61" width="4.5" style="13" customWidth="1"/>
    <col min="62" max="63" width="7.75" style="13" customWidth="1"/>
    <col min="64" max="64" width="14.33203125" style="16" customWidth="1"/>
    <col min="65" max="84" width="7.75" style="13" customWidth="1"/>
    <col min="85" max="16384" width="9" style="13"/>
  </cols>
  <sheetData>
    <row r="1" spans="3:64">
      <c r="BA1" s="14"/>
      <c r="BB1" s="14"/>
      <c r="BC1" s="15"/>
      <c r="BD1" s="14"/>
      <c r="BE1" s="14"/>
      <c r="BF1" s="14"/>
      <c r="BG1" s="14"/>
      <c r="BH1" s="14"/>
      <c r="BI1" s="14"/>
    </row>
    <row r="2" spans="3:64">
      <c r="BA2" s="14"/>
      <c r="BB2" s="14"/>
      <c r="BC2" s="15"/>
      <c r="BD2" s="14"/>
      <c r="BE2" s="14"/>
      <c r="BF2" s="14"/>
      <c r="BG2" s="14"/>
      <c r="BH2" s="14"/>
      <c r="BI2" s="14"/>
    </row>
    <row r="3" spans="3:64" ht="13.5" customHeight="1">
      <c r="D3" s="51"/>
      <c r="E3" s="51"/>
      <c r="F3" s="51"/>
      <c r="G3" s="51"/>
      <c r="H3" s="63" t="str">
        <f>入力エリア!B9</f>
        <v>令和２年度全国中学生ウエイトリフティング競技通信記録会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49"/>
      <c r="AY3" s="51"/>
      <c r="BA3" s="14"/>
      <c r="BB3" s="14"/>
      <c r="BC3" s="47"/>
      <c r="BD3" s="14"/>
      <c r="BE3" s="14"/>
      <c r="BF3" s="14"/>
      <c r="BG3" s="14"/>
      <c r="BH3" s="14"/>
      <c r="BI3" s="14"/>
      <c r="BL3" s="48"/>
    </row>
    <row r="4" spans="3:64" ht="20.25" customHeight="1">
      <c r="C4" s="51"/>
      <c r="D4" s="64" t="s">
        <v>128</v>
      </c>
      <c r="E4" s="65"/>
      <c r="F4" s="65"/>
      <c r="G4" s="66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49"/>
      <c r="AY4" s="51"/>
      <c r="BA4" s="14"/>
      <c r="BB4" s="14"/>
      <c r="BC4" s="47"/>
      <c r="BD4" s="14"/>
      <c r="BE4" s="14"/>
      <c r="BF4" s="14"/>
      <c r="BG4" s="14"/>
      <c r="BH4" s="14"/>
      <c r="BI4" s="14"/>
      <c r="BL4" s="48"/>
    </row>
    <row r="5" spans="3:64" ht="6.75" customHeight="1">
      <c r="C5" s="51"/>
      <c r="D5" s="67"/>
      <c r="E5" s="68"/>
      <c r="F5" s="68"/>
      <c r="G5" s="69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49"/>
      <c r="AY5" s="51"/>
      <c r="BA5" s="14"/>
      <c r="BB5" s="14"/>
      <c r="BC5" s="47"/>
      <c r="BD5" s="14"/>
      <c r="BE5" s="14"/>
      <c r="BF5" s="14"/>
      <c r="BG5" s="14"/>
      <c r="BH5" s="14"/>
      <c r="BI5" s="14"/>
      <c r="BL5" s="48"/>
    </row>
    <row r="6" spans="3:64" ht="6.75" customHeight="1">
      <c r="C6" s="51"/>
      <c r="D6" s="70"/>
      <c r="E6" s="71"/>
      <c r="F6" s="71"/>
      <c r="G6" s="72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BA6" s="14"/>
      <c r="BB6" s="14"/>
      <c r="BC6" s="47"/>
      <c r="BD6" s="14"/>
      <c r="BE6" s="14"/>
      <c r="BF6" s="14"/>
      <c r="BG6" s="14"/>
      <c r="BH6" s="14"/>
      <c r="BI6" s="14"/>
      <c r="BL6" s="48"/>
    </row>
    <row r="7" spans="3:64" ht="6.75" customHeight="1">
      <c r="C7" s="63" t="s">
        <v>107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BA7" s="14"/>
      <c r="BB7" s="14"/>
      <c r="BC7" s="15"/>
      <c r="BD7" s="14"/>
      <c r="BE7" s="14"/>
      <c r="BF7" s="14"/>
      <c r="BG7" s="14"/>
      <c r="BH7" s="14"/>
      <c r="BI7" s="14"/>
    </row>
    <row r="8" spans="3:64" ht="6.75" customHeight="1"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BA8" s="14"/>
      <c r="BB8" s="14"/>
      <c r="BC8" s="15"/>
      <c r="BD8" s="14"/>
      <c r="BE8" s="14"/>
      <c r="BF8" s="14"/>
      <c r="BG8" s="14"/>
      <c r="BH8" s="14"/>
      <c r="BI8" s="14"/>
    </row>
    <row r="9" spans="3:64" ht="6.75" customHeight="1"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BA9" s="14"/>
      <c r="BB9" s="14"/>
      <c r="BC9" s="15"/>
      <c r="BD9" s="14"/>
      <c r="BE9" s="14"/>
      <c r="BF9" s="14"/>
      <c r="BG9" s="14"/>
      <c r="BH9" s="14"/>
      <c r="BI9" s="14"/>
    </row>
    <row r="10" spans="3:64" ht="6.75" customHeight="1"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BA10" s="14"/>
      <c r="BB10" s="14"/>
      <c r="BC10" s="15"/>
      <c r="BD10" s="14"/>
      <c r="BE10" s="14"/>
      <c r="BF10" s="14"/>
      <c r="BG10" s="14"/>
      <c r="BH10" s="14"/>
      <c r="BI10" s="14"/>
    </row>
    <row r="11" spans="3:64" ht="10.5" customHeight="1">
      <c r="C11" s="17"/>
      <c r="D11" s="12"/>
      <c r="E11" s="12"/>
      <c r="F11" s="12"/>
      <c r="G11" s="12"/>
      <c r="H11" s="12"/>
      <c r="I11" s="12"/>
      <c r="J11" s="12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73"/>
      <c r="AU11" s="73"/>
      <c r="AV11" s="73"/>
      <c r="AW11" s="73"/>
      <c r="AX11" s="73"/>
      <c r="AY11" s="17"/>
      <c r="BA11" s="14"/>
      <c r="BB11" s="14"/>
      <c r="BC11" s="15"/>
      <c r="BD11" s="14"/>
      <c r="BE11" s="14"/>
      <c r="BF11" s="14"/>
      <c r="BG11" s="14"/>
      <c r="BH11" s="14"/>
      <c r="BI11" s="14"/>
    </row>
    <row r="12" spans="3:64" ht="6.75" customHeight="1">
      <c r="C12" s="17"/>
      <c r="D12" s="10"/>
      <c r="E12" s="74" t="str">
        <f>IF(入力エリア!Q64="〇","4",IF(入力エリア!Q49="〇","3",IF(入力エリア!Q34="〇","2","1")))</f>
        <v>1</v>
      </c>
      <c r="F12" s="75" t="s">
        <v>69</v>
      </c>
      <c r="G12" s="75"/>
      <c r="I12" s="19"/>
      <c r="J12" s="10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73"/>
      <c r="AU12" s="73"/>
      <c r="AV12" s="73"/>
      <c r="AW12" s="73"/>
      <c r="AX12" s="73"/>
      <c r="AY12" s="17"/>
      <c r="BA12" s="14"/>
      <c r="BB12" s="14"/>
      <c r="BC12" s="15"/>
      <c r="BD12" s="14"/>
      <c r="BE12" s="14"/>
      <c r="BF12" s="14"/>
      <c r="BG12" s="14"/>
      <c r="BH12" s="14"/>
      <c r="BI12" s="14"/>
    </row>
    <row r="13" spans="3:64" ht="12" customHeight="1">
      <c r="C13" s="17"/>
      <c r="D13" s="10"/>
      <c r="E13" s="74"/>
      <c r="F13" s="75"/>
      <c r="G13" s="75"/>
      <c r="I13" s="19"/>
      <c r="J13" s="10"/>
      <c r="K13" s="19"/>
      <c r="L13" s="19"/>
      <c r="M13" s="19"/>
      <c r="N13" s="19"/>
      <c r="O13" s="19"/>
      <c r="P13" s="19"/>
      <c r="AT13" s="73"/>
      <c r="AU13" s="73"/>
      <c r="AV13" s="73"/>
      <c r="AW13" s="73"/>
      <c r="AX13" s="73"/>
      <c r="AY13" s="17"/>
      <c r="BA13" s="14"/>
      <c r="BB13" s="14"/>
      <c r="BC13" s="15"/>
      <c r="BD13" s="14"/>
      <c r="BE13" s="14"/>
      <c r="BF13" s="14"/>
      <c r="BG13" s="14"/>
      <c r="BH13" s="14"/>
      <c r="BI13" s="14"/>
    </row>
    <row r="14" spans="3:64" ht="6.75" customHeight="1">
      <c r="C14" s="17"/>
      <c r="D14" s="10"/>
      <c r="E14" s="19"/>
      <c r="F14" s="19"/>
      <c r="G14" s="19"/>
      <c r="H14" s="19"/>
      <c r="I14" s="19"/>
      <c r="J14" s="10"/>
      <c r="K14" s="80" t="str">
        <f>'参加申込書1-15'!K14:W16</f>
        <v>日本協会　宛</v>
      </c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2"/>
      <c r="Y14" s="76"/>
      <c r="Z14" s="20"/>
      <c r="AA14" s="20"/>
      <c r="AB14" s="20"/>
      <c r="AC14" s="20"/>
      <c r="AD14" s="20"/>
      <c r="AE14" s="20"/>
      <c r="AF14" s="260"/>
      <c r="AG14" s="260"/>
      <c r="AH14" s="260"/>
      <c r="AI14" s="260"/>
      <c r="AJ14" s="260"/>
      <c r="AK14" s="260"/>
      <c r="AL14" s="260"/>
      <c r="AM14" s="260"/>
      <c r="AN14" s="77"/>
      <c r="AO14" s="78"/>
      <c r="AP14" s="78"/>
      <c r="AT14" s="73"/>
      <c r="AU14" s="73"/>
      <c r="AV14" s="73"/>
      <c r="AW14" s="73"/>
      <c r="AX14" s="73"/>
      <c r="AY14" s="17"/>
      <c r="BA14" s="14"/>
      <c r="BB14" s="14"/>
      <c r="BC14" s="15"/>
      <c r="BD14" s="14"/>
      <c r="BE14" s="14"/>
      <c r="BF14" s="14"/>
      <c r="BG14" s="14"/>
      <c r="BH14" s="14"/>
      <c r="BI14" s="14"/>
    </row>
    <row r="15" spans="3:64" ht="6.75" customHeight="1">
      <c r="C15" s="17"/>
      <c r="D15" s="10"/>
      <c r="E15" s="19"/>
      <c r="F15" s="19"/>
      <c r="G15" s="79">
        <v>3</v>
      </c>
      <c r="H15" s="79"/>
      <c r="I15" s="75" t="s">
        <v>70</v>
      </c>
      <c r="J15" s="75"/>
      <c r="K15" s="83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5"/>
      <c r="Y15" s="76"/>
      <c r="Z15" s="20"/>
      <c r="AA15" s="20"/>
      <c r="AB15" s="20"/>
      <c r="AC15" s="20"/>
      <c r="AD15" s="20"/>
      <c r="AE15" s="20"/>
      <c r="AF15" s="260"/>
      <c r="AG15" s="260"/>
      <c r="AH15" s="260"/>
      <c r="AI15" s="260"/>
      <c r="AJ15" s="260"/>
      <c r="AK15" s="260"/>
      <c r="AL15" s="260"/>
      <c r="AM15" s="260"/>
      <c r="AN15" s="78"/>
      <c r="AO15" s="78"/>
      <c r="AP15" s="78"/>
      <c r="AT15" s="73"/>
      <c r="AU15" s="73"/>
      <c r="AV15" s="73"/>
      <c r="AW15" s="73"/>
      <c r="AX15" s="73"/>
      <c r="AY15" s="17"/>
      <c r="BA15" s="14"/>
      <c r="BB15" s="14"/>
      <c r="BC15" s="15"/>
      <c r="BD15" s="14"/>
      <c r="BE15" s="14"/>
      <c r="BF15" s="14"/>
      <c r="BG15" s="14"/>
      <c r="BH15" s="14"/>
      <c r="BI15" s="14"/>
    </row>
    <row r="16" spans="3:64" ht="6.75" customHeight="1">
      <c r="C16" s="17"/>
      <c r="D16" s="10"/>
      <c r="E16" s="19"/>
      <c r="F16" s="19"/>
      <c r="G16" s="79"/>
      <c r="H16" s="79"/>
      <c r="I16" s="75"/>
      <c r="J16" s="75"/>
      <c r="K16" s="86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8"/>
      <c r="Y16" s="76"/>
      <c r="Z16" s="20"/>
      <c r="AA16" s="20"/>
      <c r="AB16" s="20"/>
      <c r="AC16" s="20"/>
      <c r="AD16" s="20"/>
      <c r="AE16" s="20"/>
      <c r="AF16" s="260"/>
      <c r="AG16" s="260"/>
      <c r="AH16" s="260"/>
      <c r="AI16" s="260"/>
      <c r="AJ16" s="260"/>
      <c r="AK16" s="260"/>
      <c r="AL16" s="260"/>
      <c r="AM16" s="260"/>
      <c r="AN16" s="78"/>
      <c r="AO16" s="78"/>
      <c r="AP16" s="78"/>
      <c r="AT16" s="73"/>
      <c r="AU16" s="73"/>
      <c r="AV16" s="73"/>
      <c r="AW16" s="73"/>
      <c r="AX16" s="73"/>
      <c r="AY16" s="17"/>
      <c r="BA16" s="14"/>
      <c r="BB16" s="14"/>
      <c r="BC16" s="15"/>
      <c r="BD16" s="14"/>
      <c r="BE16" s="14"/>
      <c r="BF16" s="14"/>
      <c r="BG16" s="14"/>
      <c r="BH16" s="14"/>
      <c r="BI16" s="14"/>
    </row>
    <row r="17" spans="3:61" ht="12" customHeight="1">
      <c r="C17" s="17"/>
      <c r="AY17" s="17"/>
      <c r="BA17" s="14"/>
      <c r="BB17" s="14"/>
      <c r="BC17" s="15"/>
      <c r="BD17" s="14"/>
      <c r="BE17" s="14"/>
      <c r="BF17" s="14"/>
      <c r="BG17" s="14"/>
      <c r="BH17" s="14"/>
      <c r="BI17" s="14"/>
    </row>
    <row r="18" spans="3:61" ht="6.75" customHeight="1">
      <c r="C18" s="17"/>
      <c r="D18" s="100" t="s">
        <v>71</v>
      </c>
      <c r="E18" s="100"/>
      <c r="F18" s="100"/>
      <c r="G18" s="100"/>
      <c r="H18" s="100"/>
      <c r="I18" s="100"/>
      <c r="J18" s="100"/>
      <c r="K18" s="100" t="s">
        <v>72</v>
      </c>
      <c r="L18" s="100"/>
      <c r="M18" s="100"/>
      <c r="N18" s="100"/>
      <c r="O18" s="100"/>
      <c r="P18" s="100"/>
      <c r="Q18" s="100"/>
      <c r="R18" s="102" t="s">
        <v>137</v>
      </c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4"/>
      <c r="AF18" s="108" t="s">
        <v>138</v>
      </c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 t="s">
        <v>73</v>
      </c>
      <c r="AS18" s="108"/>
      <c r="AT18" s="108"/>
      <c r="AU18" s="108"/>
      <c r="AV18" s="108"/>
      <c r="AW18" s="108"/>
      <c r="AX18" s="108"/>
      <c r="AY18" s="17"/>
      <c r="BA18" s="14"/>
      <c r="BB18" s="14"/>
      <c r="BC18" s="15"/>
      <c r="BD18" s="14"/>
      <c r="BE18" s="14"/>
      <c r="BF18" s="14"/>
      <c r="BG18" s="14"/>
      <c r="BH18" s="14"/>
      <c r="BI18" s="14"/>
    </row>
    <row r="19" spans="3:61" ht="6.75" customHeight="1">
      <c r="C19" s="17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5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7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7"/>
      <c r="BA19" s="14"/>
      <c r="BB19" s="14"/>
      <c r="BC19" s="15"/>
      <c r="BD19" s="14"/>
      <c r="BE19" s="14"/>
      <c r="BF19" s="14"/>
      <c r="BG19" s="14"/>
      <c r="BH19" s="14"/>
      <c r="BI19" s="14"/>
    </row>
    <row r="20" spans="3:61" ht="9.75" customHeight="1">
      <c r="C20" s="17"/>
      <c r="D20" s="109">
        <f>入力エリア!B11</f>
        <v>0</v>
      </c>
      <c r="E20" s="110"/>
      <c r="F20" s="110"/>
      <c r="G20" s="110"/>
      <c r="H20" s="110"/>
      <c r="I20" s="110"/>
      <c r="J20" s="110"/>
      <c r="K20" s="115">
        <f>入力エリア!D11</f>
        <v>0</v>
      </c>
      <c r="L20" s="116"/>
      <c r="M20" s="116"/>
      <c r="N20" s="116"/>
      <c r="O20" s="116"/>
      <c r="P20" s="116"/>
      <c r="Q20" s="117"/>
      <c r="R20" s="124" t="str">
        <f>入力エリア!G11</f>
        <v>ウエイトリフティング協会</v>
      </c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6"/>
      <c r="AF20" s="133" t="s">
        <v>74</v>
      </c>
      <c r="AG20" s="135">
        <f>入力エリア!J11</f>
        <v>0</v>
      </c>
      <c r="AH20" s="89"/>
      <c r="AI20" s="90"/>
      <c r="AJ20" s="92"/>
      <c r="AK20" s="92"/>
      <c r="AL20" s="21"/>
      <c r="AM20" s="21"/>
      <c r="AN20" s="21"/>
      <c r="AO20" s="21"/>
      <c r="AP20" s="21"/>
      <c r="AQ20" s="22"/>
      <c r="AR20" s="251">
        <f>入力エリア!B12</f>
        <v>0</v>
      </c>
      <c r="AS20" s="252"/>
      <c r="AT20" s="252"/>
      <c r="AU20" s="252"/>
      <c r="AV20" s="252"/>
      <c r="AW20" s="252"/>
      <c r="AX20" s="253"/>
      <c r="AY20" s="17"/>
      <c r="BA20" s="14"/>
      <c r="BB20" s="14"/>
      <c r="BC20" s="15"/>
      <c r="BD20" s="14"/>
      <c r="BE20" s="14"/>
      <c r="BF20" s="14"/>
      <c r="BG20" s="14"/>
      <c r="BH20" s="14"/>
      <c r="BI20" s="14"/>
    </row>
    <row r="21" spans="3:61" ht="9.75" customHeight="1">
      <c r="C21" s="17"/>
      <c r="D21" s="111"/>
      <c r="E21" s="112"/>
      <c r="F21" s="112"/>
      <c r="G21" s="112"/>
      <c r="H21" s="112"/>
      <c r="I21" s="112"/>
      <c r="J21" s="112"/>
      <c r="K21" s="118"/>
      <c r="L21" s="119"/>
      <c r="M21" s="119"/>
      <c r="N21" s="119"/>
      <c r="O21" s="119"/>
      <c r="P21" s="119"/>
      <c r="Q21" s="120"/>
      <c r="R21" s="127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9"/>
      <c r="AF21" s="134"/>
      <c r="AG21" s="136"/>
      <c r="AH21" s="91"/>
      <c r="AI21" s="91"/>
      <c r="AJ21" s="93"/>
      <c r="AK21" s="93"/>
      <c r="AL21" s="23"/>
      <c r="AM21" s="23"/>
      <c r="AN21" s="23"/>
      <c r="AO21" s="23"/>
      <c r="AP21" s="23"/>
      <c r="AQ21" s="24"/>
      <c r="AR21" s="254"/>
      <c r="AS21" s="255"/>
      <c r="AT21" s="255"/>
      <c r="AU21" s="255"/>
      <c r="AV21" s="255"/>
      <c r="AW21" s="255"/>
      <c r="AX21" s="256"/>
      <c r="AY21" s="17"/>
      <c r="BA21" s="14"/>
      <c r="BB21" s="14"/>
      <c r="BC21" s="15"/>
      <c r="BD21" s="14"/>
      <c r="BE21" s="14"/>
      <c r="BF21" s="14"/>
      <c r="BG21" s="14"/>
      <c r="BH21" s="14"/>
      <c r="BI21" s="14"/>
    </row>
    <row r="22" spans="3:61" ht="9.75" customHeight="1">
      <c r="C22" s="17"/>
      <c r="D22" s="111"/>
      <c r="E22" s="112"/>
      <c r="F22" s="112"/>
      <c r="G22" s="112"/>
      <c r="H22" s="112"/>
      <c r="I22" s="112"/>
      <c r="J22" s="112"/>
      <c r="K22" s="118"/>
      <c r="L22" s="119"/>
      <c r="M22" s="119"/>
      <c r="N22" s="119"/>
      <c r="O22" s="119"/>
      <c r="P22" s="119"/>
      <c r="Q22" s="120"/>
      <c r="R22" s="127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9"/>
      <c r="AF22" s="94">
        <f>入力エリア!L11</f>
        <v>0</v>
      </c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6"/>
      <c r="AR22" s="254"/>
      <c r="AS22" s="255"/>
      <c r="AT22" s="255"/>
      <c r="AU22" s="255"/>
      <c r="AV22" s="255"/>
      <c r="AW22" s="255"/>
      <c r="AX22" s="256"/>
      <c r="AY22" s="17"/>
      <c r="BA22" s="14"/>
      <c r="BB22" s="14"/>
      <c r="BC22" s="15"/>
      <c r="BD22" s="14"/>
      <c r="BE22" s="14"/>
      <c r="BF22" s="14"/>
      <c r="BG22" s="14"/>
      <c r="BH22" s="14"/>
      <c r="BI22" s="14"/>
    </row>
    <row r="23" spans="3:61" ht="9.75" customHeight="1">
      <c r="C23" s="17"/>
      <c r="D23" s="111"/>
      <c r="E23" s="112"/>
      <c r="F23" s="112"/>
      <c r="G23" s="112"/>
      <c r="H23" s="112"/>
      <c r="I23" s="112"/>
      <c r="J23" s="112"/>
      <c r="K23" s="118"/>
      <c r="L23" s="119"/>
      <c r="M23" s="119"/>
      <c r="N23" s="119"/>
      <c r="O23" s="119"/>
      <c r="P23" s="119"/>
      <c r="Q23" s="120"/>
      <c r="R23" s="127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9"/>
      <c r="AF23" s="94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6"/>
      <c r="AR23" s="254"/>
      <c r="AS23" s="255"/>
      <c r="AT23" s="255"/>
      <c r="AU23" s="255"/>
      <c r="AV23" s="255"/>
      <c r="AW23" s="255"/>
      <c r="AX23" s="256"/>
      <c r="AY23" s="17"/>
      <c r="BA23" s="14"/>
      <c r="BB23" s="14"/>
      <c r="BC23" s="15"/>
      <c r="BD23" s="14"/>
      <c r="BE23" s="14"/>
      <c r="BF23" s="14"/>
      <c r="BG23" s="14"/>
      <c r="BH23" s="14"/>
      <c r="BI23" s="14"/>
    </row>
    <row r="24" spans="3:61" ht="9.75" customHeight="1">
      <c r="C24" s="17"/>
      <c r="D24" s="113"/>
      <c r="E24" s="114"/>
      <c r="F24" s="114"/>
      <c r="G24" s="114"/>
      <c r="H24" s="114"/>
      <c r="I24" s="114"/>
      <c r="J24" s="114"/>
      <c r="K24" s="121"/>
      <c r="L24" s="122"/>
      <c r="M24" s="122"/>
      <c r="N24" s="122"/>
      <c r="O24" s="122"/>
      <c r="P24" s="122"/>
      <c r="Q24" s="123"/>
      <c r="R24" s="130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2"/>
      <c r="AF24" s="97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9"/>
      <c r="AR24" s="257"/>
      <c r="AS24" s="258"/>
      <c r="AT24" s="258"/>
      <c r="AU24" s="258"/>
      <c r="AV24" s="258"/>
      <c r="AW24" s="258"/>
      <c r="AX24" s="259"/>
      <c r="AY24" s="17"/>
      <c r="BA24" s="14"/>
      <c r="BB24" s="14"/>
      <c r="BC24" s="15"/>
      <c r="BD24" s="14"/>
      <c r="BE24" s="14"/>
      <c r="BF24" s="14"/>
      <c r="BG24" s="14"/>
      <c r="BH24" s="14"/>
      <c r="BI24" s="14"/>
    </row>
    <row r="25" spans="3:61" ht="15" customHeight="1">
      <c r="C25" s="17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14"/>
      <c r="AS25" s="14"/>
      <c r="AT25" s="14"/>
      <c r="AU25" s="14"/>
      <c r="AV25" s="14"/>
      <c r="AW25" s="14"/>
      <c r="AX25" s="14"/>
      <c r="AY25" s="17"/>
      <c r="BA25" s="14"/>
      <c r="BB25" s="14"/>
      <c r="BC25" s="15"/>
      <c r="BD25" s="14"/>
      <c r="BE25" s="14"/>
      <c r="BF25" s="14"/>
      <c r="BG25" s="14"/>
      <c r="BH25" s="14"/>
      <c r="BI25" s="14"/>
    </row>
    <row r="26" spans="3:61" ht="9.75" customHeight="1">
      <c r="C26" s="17"/>
      <c r="AL26" s="26"/>
      <c r="AM26" s="26"/>
      <c r="AN26" s="26"/>
      <c r="AO26" s="26"/>
      <c r="AP26" s="26"/>
      <c r="AQ26" s="26"/>
      <c r="AY26" s="17"/>
    </row>
    <row r="27" spans="3:61" ht="15.75" customHeight="1">
      <c r="C27" s="17"/>
      <c r="D27" s="159" t="s">
        <v>76</v>
      </c>
      <c r="E27" s="160"/>
      <c r="F27" s="165" t="s">
        <v>98</v>
      </c>
      <c r="G27" s="165"/>
      <c r="H27" s="155" t="s">
        <v>77</v>
      </c>
      <c r="I27" s="155"/>
      <c r="J27" s="155"/>
      <c r="K27" s="155"/>
      <c r="L27" s="166" t="s">
        <v>78</v>
      </c>
      <c r="M27" s="167"/>
      <c r="N27" s="167"/>
      <c r="O27" s="167"/>
      <c r="P27" s="167"/>
      <c r="Q27" s="167"/>
      <c r="R27" s="168"/>
      <c r="S27" s="169" t="s">
        <v>79</v>
      </c>
      <c r="T27" s="170"/>
      <c r="U27" s="170"/>
      <c r="V27" s="170"/>
      <c r="W27" s="170"/>
      <c r="X27" s="170"/>
      <c r="Y27" s="170"/>
      <c r="Z27" s="170"/>
      <c r="AA27" s="170"/>
      <c r="AB27" s="170"/>
      <c r="AC27" s="171"/>
      <c r="AD27" s="171"/>
      <c r="AE27" s="171"/>
      <c r="AF27" s="172"/>
      <c r="AG27" s="173" t="s">
        <v>80</v>
      </c>
      <c r="AH27" s="174"/>
      <c r="AI27" s="174"/>
      <c r="AJ27" s="174"/>
      <c r="AK27" s="174"/>
      <c r="AL27" s="137" t="s">
        <v>99</v>
      </c>
      <c r="AM27" s="138"/>
      <c r="AN27" s="138"/>
      <c r="AO27" s="138"/>
      <c r="AP27" s="138"/>
      <c r="AQ27" s="139"/>
      <c r="AR27" s="233" t="s">
        <v>97</v>
      </c>
      <c r="AS27" s="234"/>
      <c r="AT27" s="234"/>
      <c r="AU27" s="234"/>
      <c r="AV27" s="234"/>
      <c r="AW27" s="234"/>
      <c r="AX27" s="235"/>
      <c r="AY27" s="250" t="s">
        <v>130</v>
      </c>
      <c r="AZ27" s="250"/>
    </row>
    <row r="28" spans="3:61" ht="11.25" customHeight="1">
      <c r="C28" s="17"/>
      <c r="D28" s="161"/>
      <c r="E28" s="162"/>
      <c r="F28" s="165"/>
      <c r="G28" s="165"/>
      <c r="H28" s="155"/>
      <c r="I28" s="155"/>
      <c r="J28" s="155"/>
      <c r="K28" s="155"/>
      <c r="L28" s="140" t="s">
        <v>75</v>
      </c>
      <c r="M28" s="141"/>
      <c r="N28" s="141"/>
      <c r="O28" s="141"/>
      <c r="P28" s="141"/>
      <c r="Q28" s="141"/>
      <c r="R28" s="142"/>
      <c r="S28" s="146" t="s">
        <v>81</v>
      </c>
      <c r="T28" s="147"/>
      <c r="U28" s="147"/>
      <c r="V28" s="147"/>
      <c r="W28" s="147"/>
      <c r="X28" s="147" t="s">
        <v>82</v>
      </c>
      <c r="Y28" s="147"/>
      <c r="Z28" s="147"/>
      <c r="AA28" s="147"/>
      <c r="AB28" s="147"/>
      <c r="AC28" s="150"/>
      <c r="AD28" s="150"/>
      <c r="AE28" s="150"/>
      <c r="AF28" s="151"/>
      <c r="AG28" s="140"/>
      <c r="AH28" s="141"/>
      <c r="AI28" s="141"/>
      <c r="AJ28" s="141"/>
      <c r="AK28" s="142"/>
      <c r="AL28" s="154" t="s">
        <v>83</v>
      </c>
      <c r="AM28" s="137"/>
      <c r="AN28" s="157" t="s">
        <v>84</v>
      </c>
      <c r="AO28" s="156"/>
      <c r="AP28" s="145" t="s">
        <v>85</v>
      </c>
      <c r="AQ28" s="154"/>
      <c r="AR28" s="236" t="s">
        <v>8</v>
      </c>
      <c r="AS28" s="75"/>
      <c r="AT28" s="75"/>
      <c r="AU28" s="75"/>
      <c r="AV28" s="75"/>
      <c r="AW28" s="75"/>
      <c r="AX28" s="237"/>
      <c r="AY28" s="108"/>
      <c r="AZ28" s="108"/>
    </row>
    <row r="29" spans="3:61" ht="11.25" customHeight="1">
      <c r="C29" s="17"/>
      <c r="D29" s="163"/>
      <c r="E29" s="164"/>
      <c r="F29" s="165"/>
      <c r="G29" s="165"/>
      <c r="H29" s="155"/>
      <c r="I29" s="155"/>
      <c r="J29" s="155"/>
      <c r="K29" s="155"/>
      <c r="L29" s="143"/>
      <c r="M29" s="144"/>
      <c r="N29" s="144"/>
      <c r="O29" s="144"/>
      <c r="P29" s="144"/>
      <c r="Q29" s="144"/>
      <c r="R29" s="145"/>
      <c r="S29" s="148"/>
      <c r="T29" s="149"/>
      <c r="U29" s="149"/>
      <c r="V29" s="149"/>
      <c r="W29" s="149"/>
      <c r="X29" s="149"/>
      <c r="Y29" s="149"/>
      <c r="Z29" s="149"/>
      <c r="AA29" s="149"/>
      <c r="AB29" s="149"/>
      <c r="AC29" s="152"/>
      <c r="AD29" s="152"/>
      <c r="AE29" s="152"/>
      <c r="AF29" s="153"/>
      <c r="AG29" s="143"/>
      <c r="AH29" s="144"/>
      <c r="AI29" s="144"/>
      <c r="AJ29" s="144"/>
      <c r="AK29" s="145"/>
      <c r="AL29" s="155"/>
      <c r="AM29" s="156"/>
      <c r="AN29" s="157"/>
      <c r="AO29" s="156"/>
      <c r="AP29" s="158"/>
      <c r="AQ29" s="155"/>
      <c r="AR29" s="105"/>
      <c r="AS29" s="106"/>
      <c r="AT29" s="106"/>
      <c r="AU29" s="106"/>
      <c r="AV29" s="106"/>
      <c r="AW29" s="106"/>
      <c r="AX29" s="107"/>
      <c r="AY29" s="108"/>
      <c r="AZ29" s="108"/>
    </row>
    <row r="30" spans="3:61" ht="33" customHeight="1">
      <c r="C30" s="17"/>
      <c r="D30" s="184">
        <v>31</v>
      </c>
      <c r="E30" s="185"/>
      <c r="F30" s="188" t="str">
        <f>IF(AZ30=0,"",VLOOKUP(D30,入力エリア!$A$19:$P$78,11,FALSE))</f>
        <v/>
      </c>
      <c r="G30" s="189"/>
      <c r="H30" s="192" t="str">
        <f>IF(AZ30=0,"",VLOOKUP(D30,入力エリア!$A$19:$P$78,12,FALSE))</f>
        <v/>
      </c>
      <c r="I30" s="193"/>
      <c r="J30" s="193"/>
      <c r="K30" s="196" t="s">
        <v>86</v>
      </c>
      <c r="L30" s="198" t="str">
        <f>IF(AZ30=0,"",VLOOKUP(D30,入力エリア!$A$19:$P$78,5,))</f>
        <v/>
      </c>
      <c r="M30" s="199"/>
      <c r="N30" s="199"/>
      <c r="O30" s="199"/>
      <c r="P30" s="199"/>
      <c r="Q30" s="199"/>
      <c r="R30" s="200"/>
      <c r="S30" s="201" t="str">
        <f>IF(AZ30=0,"",VLOOKUP(D30,入力エリア!$A$19:$P$78,8,FALSE))</f>
        <v/>
      </c>
      <c r="T30" s="202"/>
      <c r="U30" s="202"/>
      <c r="V30" s="202"/>
      <c r="W30" s="202"/>
      <c r="X30" s="202"/>
      <c r="Y30" s="202"/>
      <c r="Z30" s="202"/>
      <c r="AA30" s="202"/>
      <c r="AB30" s="202"/>
      <c r="AC30" s="203"/>
      <c r="AD30" s="203"/>
      <c r="AE30" s="203"/>
      <c r="AF30" s="204"/>
      <c r="AG30" s="124" t="str">
        <f>IF(AZ30=0,"",VLOOKUP(D30,入力エリア!$A$19:$O$78,3,FALSE))</f>
        <v/>
      </c>
      <c r="AH30" s="125"/>
      <c r="AI30" s="125"/>
      <c r="AJ30" s="125"/>
      <c r="AK30" s="126"/>
      <c r="AL30" s="175" t="str">
        <f>IF(AZ30=0,"",VLOOKUP(D30,入力エリア!$A$19:$O$78,13,FALSE))</f>
        <v/>
      </c>
      <c r="AM30" s="176"/>
      <c r="AN30" s="177" t="str">
        <f>IF(AZ30=0,"",VLOOKUP(D30,入力エリア!$A$19:$O$78,14,FALSE))</f>
        <v/>
      </c>
      <c r="AO30" s="176"/>
      <c r="AP30" s="178" t="str">
        <f>IF(AZ30=0,"",VLOOKUP(D30,入力エリア!$A$19:$O$78,15,FALSE))</f>
        <v/>
      </c>
      <c r="AQ30" s="175"/>
      <c r="AR30" s="227" t="str">
        <f>IF(AZ30=0,"",VLOOKUP(D30,入力エリア!$A$19:$O$78,9,FALSE))</f>
        <v/>
      </c>
      <c r="AS30" s="228"/>
      <c r="AT30" s="228"/>
      <c r="AU30" s="228"/>
      <c r="AV30" s="228"/>
      <c r="AW30" s="228"/>
      <c r="AX30" s="229"/>
      <c r="AY30" s="100" t="str">
        <f>IF(AZ30=0,"",VLOOKUP(D30,入力エリア!$A$19:$P$78,16,TRUE))</f>
        <v/>
      </c>
      <c r="AZ30" s="100">
        <f>VLOOKUP(D30,入力エリア!$A$19:$P$79,16,FALSE)</f>
        <v>0</v>
      </c>
    </row>
    <row r="31" spans="3:61" ht="33" customHeight="1">
      <c r="C31" s="17"/>
      <c r="D31" s="186"/>
      <c r="E31" s="187"/>
      <c r="F31" s="190"/>
      <c r="G31" s="191"/>
      <c r="H31" s="194"/>
      <c r="I31" s="195"/>
      <c r="J31" s="195"/>
      <c r="K31" s="197"/>
      <c r="L31" s="179" t="str">
        <f>IF(AZ30=0,"",VLOOKUP(D30,入力エリア!$A$19:$P$78,4,))</f>
        <v/>
      </c>
      <c r="M31" s="180"/>
      <c r="N31" s="180"/>
      <c r="O31" s="180"/>
      <c r="P31" s="180"/>
      <c r="Q31" s="180"/>
      <c r="R31" s="181"/>
      <c r="S31" s="11"/>
      <c r="T31" s="182" t="str">
        <f>IF(AZ30=0,"",VLOOKUP(D30,入力エリア!$A$19:$O$78,7,FALSE))</f>
        <v/>
      </c>
      <c r="U31" s="182"/>
      <c r="V31" s="183" t="s">
        <v>87</v>
      </c>
      <c r="W31" s="183"/>
      <c r="X31" s="205" t="str">
        <f>IF(AZ30=0,"",VLOOKUP(D30,入力エリア!$A$19:$O$78,6,FALSE))</f>
        <v/>
      </c>
      <c r="Y31" s="206"/>
      <c r="Z31" s="206"/>
      <c r="AA31" s="206"/>
      <c r="AB31" s="206"/>
      <c r="AC31" s="206"/>
      <c r="AD31" s="206"/>
      <c r="AE31" s="206"/>
      <c r="AF31" s="207"/>
      <c r="AG31" s="130"/>
      <c r="AH31" s="131"/>
      <c r="AI31" s="131"/>
      <c r="AJ31" s="131"/>
      <c r="AK31" s="132"/>
      <c r="AL31" s="175"/>
      <c r="AM31" s="176"/>
      <c r="AN31" s="177"/>
      <c r="AO31" s="176"/>
      <c r="AP31" s="178"/>
      <c r="AQ31" s="175"/>
      <c r="AR31" s="230" t="str">
        <f>IF(AZ30=0,"",VLOOKUP(D30,入力エリア!$A$19:$O$78,10,FALSE))</f>
        <v/>
      </c>
      <c r="AS31" s="231"/>
      <c r="AT31" s="231"/>
      <c r="AU31" s="231"/>
      <c r="AV31" s="231"/>
      <c r="AW31" s="231"/>
      <c r="AX31" s="232"/>
      <c r="AY31" s="249"/>
      <c r="AZ31" s="249" t="str">
        <f>IF(AT30=0,"",VLOOKUP(AR30,入力エリア!$A$19:$P$78,4,))</f>
        <v/>
      </c>
    </row>
    <row r="32" spans="3:61" ht="33" customHeight="1">
      <c r="C32" s="17"/>
      <c r="D32" s="184">
        <v>32</v>
      </c>
      <c r="E32" s="185"/>
      <c r="F32" s="188" t="str">
        <f>IF(AZ32=0,"",VLOOKUP(D32,入力エリア!$A$19:$P$78,11,FALSE))</f>
        <v/>
      </c>
      <c r="G32" s="189"/>
      <c r="H32" s="192" t="str">
        <f>IF(AZ32=0,"",VLOOKUP(D32,入力エリア!$A$19:$P$78,12,FALSE))</f>
        <v/>
      </c>
      <c r="I32" s="217"/>
      <c r="J32" s="217"/>
      <c r="K32" s="196" t="s">
        <v>100</v>
      </c>
      <c r="L32" s="198" t="str">
        <f>IF(AZ32=0,"",VLOOKUP(D32,入力エリア!$A$19:$P$78,5,))</f>
        <v/>
      </c>
      <c r="M32" s="199"/>
      <c r="N32" s="199"/>
      <c r="O32" s="199"/>
      <c r="P32" s="199"/>
      <c r="Q32" s="199"/>
      <c r="R32" s="200"/>
      <c r="S32" s="220" t="str">
        <f>IF(AZ32=0,"",VLOOKUP(D32,入力エリア!$A$19:$P$78,8,FALSE))</f>
        <v/>
      </c>
      <c r="T32" s="221"/>
      <c r="U32" s="221"/>
      <c r="V32" s="221"/>
      <c r="W32" s="221"/>
      <c r="X32" s="221"/>
      <c r="Y32" s="221"/>
      <c r="Z32" s="221"/>
      <c r="AA32" s="221"/>
      <c r="AB32" s="221"/>
      <c r="AC32" s="221"/>
      <c r="AD32" s="221"/>
      <c r="AE32" s="221"/>
      <c r="AF32" s="222"/>
      <c r="AG32" s="124" t="str">
        <f>IF(AZ32=0,"",VLOOKUP(D32,入力エリア!$A$19:$O$78,3,FALSE))</f>
        <v/>
      </c>
      <c r="AH32" s="125"/>
      <c r="AI32" s="125"/>
      <c r="AJ32" s="125"/>
      <c r="AK32" s="126"/>
      <c r="AL32" s="208" t="str">
        <f>IF(AZ32=0,"",VLOOKUP(D32,入力エリア!$A$19:$O$78,13,FALSE))</f>
        <v/>
      </c>
      <c r="AM32" s="209"/>
      <c r="AN32" s="212" t="str">
        <f>IF(AZ32=0,"",VLOOKUP(D32,入力エリア!$A$19:$O$78,14,FALSE))</f>
        <v/>
      </c>
      <c r="AO32" s="209"/>
      <c r="AP32" s="212" t="str">
        <f>IF(AZ32=0,"",VLOOKUP(D32,入力エリア!$A$19:$O$78,15,FALSE))</f>
        <v/>
      </c>
      <c r="AQ32" s="214"/>
      <c r="AR32" s="227" t="str">
        <f>IF(AZ32=0,"",VLOOKUP(D32,入力エリア!$A$19:$O$78,9,FALSE))</f>
        <v/>
      </c>
      <c r="AS32" s="228"/>
      <c r="AT32" s="228"/>
      <c r="AU32" s="228"/>
      <c r="AV32" s="228"/>
      <c r="AW32" s="228"/>
      <c r="AX32" s="229"/>
      <c r="AY32" s="100" t="str">
        <f>IF(AZ32=0,"",VLOOKUP(D32,入力エリア!$A$19:$P$78,16,TRUE))</f>
        <v/>
      </c>
      <c r="AZ32" s="100">
        <f>VLOOKUP(D32,入力エリア!$A$19:$P$79,16,FALSE)</f>
        <v>0</v>
      </c>
    </row>
    <row r="33" spans="3:52" ht="33" customHeight="1">
      <c r="C33" s="17"/>
      <c r="D33" s="186"/>
      <c r="E33" s="187"/>
      <c r="F33" s="190"/>
      <c r="G33" s="191"/>
      <c r="H33" s="218"/>
      <c r="I33" s="219"/>
      <c r="J33" s="219"/>
      <c r="K33" s="197"/>
      <c r="L33" s="179" t="str">
        <f>IF(AZ32=0,"",VLOOKUP(D32,入力エリア!$A$19:$P$78,4,))</f>
        <v/>
      </c>
      <c r="M33" s="180"/>
      <c r="N33" s="180"/>
      <c r="O33" s="180"/>
      <c r="P33" s="180"/>
      <c r="Q33" s="180"/>
      <c r="R33" s="181"/>
      <c r="S33" s="11"/>
      <c r="T33" s="182" t="str">
        <f>IF(AZ32=0,"",VLOOKUP(D32,入力エリア!$A$19:$O$78,7,FALSE))</f>
        <v/>
      </c>
      <c r="U33" s="182"/>
      <c r="V33" s="183" t="s">
        <v>3</v>
      </c>
      <c r="W33" s="216"/>
      <c r="X33" s="205" t="str">
        <f>IF(AZ32=0,"",VLOOKUP(D32,入力エリア!$A$19:$O$78,6,FALSE))</f>
        <v/>
      </c>
      <c r="Y33" s="206"/>
      <c r="Z33" s="206"/>
      <c r="AA33" s="206"/>
      <c r="AB33" s="206"/>
      <c r="AC33" s="206"/>
      <c r="AD33" s="206"/>
      <c r="AE33" s="206"/>
      <c r="AF33" s="207"/>
      <c r="AG33" s="130"/>
      <c r="AH33" s="131"/>
      <c r="AI33" s="131"/>
      <c r="AJ33" s="131"/>
      <c r="AK33" s="132"/>
      <c r="AL33" s="210"/>
      <c r="AM33" s="211"/>
      <c r="AN33" s="213"/>
      <c r="AO33" s="211"/>
      <c r="AP33" s="213"/>
      <c r="AQ33" s="215"/>
      <c r="AR33" s="238" t="str">
        <f>IF(AZ32=0,"",VLOOKUP(D32,入力エリア!$A$19:$O$78,10,FALSE))</f>
        <v/>
      </c>
      <c r="AS33" s="239"/>
      <c r="AT33" s="239"/>
      <c r="AU33" s="239"/>
      <c r="AV33" s="239"/>
      <c r="AW33" s="239"/>
      <c r="AX33" s="240"/>
      <c r="AY33" s="101"/>
      <c r="AZ33" s="249" t="str">
        <f>IF(AT32=0,"",VLOOKUP(AR32,入力エリア!$A$19:$P$78,4,))</f>
        <v/>
      </c>
    </row>
    <row r="34" spans="3:52" ht="33" customHeight="1">
      <c r="C34" s="17"/>
      <c r="D34" s="184">
        <v>33</v>
      </c>
      <c r="E34" s="185"/>
      <c r="F34" s="188" t="str">
        <f>IF(AZ34=0,"",VLOOKUP(D34,入力エリア!$A$19:$P$78,11,FALSE))</f>
        <v/>
      </c>
      <c r="G34" s="189"/>
      <c r="H34" s="192" t="str">
        <f>IF(AZ34=0,"",VLOOKUP(D34,入力エリア!$A$19:$P$78,12,FALSE))</f>
        <v/>
      </c>
      <c r="I34" s="193"/>
      <c r="J34" s="193"/>
      <c r="K34" s="196" t="s">
        <v>100</v>
      </c>
      <c r="L34" s="198" t="str">
        <f>IF(AZ34=0,"",VLOOKUP(D34,入力エリア!$A$19:$P$78,5,))</f>
        <v/>
      </c>
      <c r="M34" s="199"/>
      <c r="N34" s="199"/>
      <c r="O34" s="199"/>
      <c r="P34" s="199"/>
      <c r="Q34" s="199"/>
      <c r="R34" s="200"/>
      <c r="S34" s="201" t="str">
        <f>IF(AZ34=0,"",VLOOKUP(D34,入力エリア!$A$19:$P$78,8,FALSE))</f>
        <v/>
      </c>
      <c r="T34" s="202"/>
      <c r="U34" s="202"/>
      <c r="V34" s="202"/>
      <c r="W34" s="202"/>
      <c r="X34" s="202"/>
      <c r="Y34" s="202"/>
      <c r="Z34" s="202"/>
      <c r="AA34" s="202"/>
      <c r="AB34" s="202"/>
      <c r="AC34" s="203"/>
      <c r="AD34" s="203"/>
      <c r="AE34" s="203"/>
      <c r="AF34" s="204"/>
      <c r="AG34" s="124" t="str">
        <f>IF(AZ34=0,"",VLOOKUP(D34,入力エリア!$A$19:$O$78,3,FALSE))</f>
        <v/>
      </c>
      <c r="AH34" s="125"/>
      <c r="AI34" s="125"/>
      <c r="AJ34" s="125"/>
      <c r="AK34" s="126"/>
      <c r="AL34" s="175" t="str">
        <f>IF(AZ34=0,"",VLOOKUP(D34,入力エリア!$A$19:$O$78,13,FALSE))</f>
        <v/>
      </c>
      <c r="AM34" s="176"/>
      <c r="AN34" s="177" t="str">
        <f>IF(AZ34=0,"",VLOOKUP(D34,入力エリア!$A$19:$O$78,14,FALSE))</f>
        <v/>
      </c>
      <c r="AO34" s="176"/>
      <c r="AP34" s="178" t="str">
        <f>IF(AZ34=0,"",VLOOKUP(D34,入力エリア!$A$19:$O$78,15,FALSE))</f>
        <v/>
      </c>
      <c r="AQ34" s="175"/>
      <c r="AR34" s="227" t="str">
        <f>IF(AZ34=0,"",VLOOKUP(D34,入力エリア!$A$19:$O$78,9,FALSE))</f>
        <v/>
      </c>
      <c r="AS34" s="228"/>
      <c r="AT34" s="228"/>
      <c r="AU34" s="228"/>
      <c r="AV34" s="228"/>
      <c r="AW34" s="228"/>
      <c r="AX34" s="229"/>
      <c r="AY34" s="100" t="str">
        <f>IF(AZ34=0,"",VLOOKUP(D34,入力エリア!$A$19:$P$78,16,TRUE))</f>
        <v/>
      </c>
      <c r="AZ34" s="100">
        <f>VLOOKUP(D34,入力エリア!$A$19:$P$79,16,FALSE)</f>
        <v>0</v>
      </c>
    </row>
    <row r="35" spans="3:52" ht="33" customHeight="1">
      <c r="C35" s="17"/>
      <c r="D35" s="186"/>
      <c r="E35" s="187"/>
      <c r="F35" s="190"/>
      <c r="G35" s="191"/>
      <c r="H35" s="194"/>
      <c r="I35" s="195"/>
      <c r="J35" s="195"/>
      <c r="K35" s="197"/>
      <c r="L35" s="179" t="str">
        <f>IF(AZ34=0,"",VLOOKUP(D34,入力エリア!$A$19:$P$78,4,))</f>
        <v/>
      </c>
      <c r="M35" s="180"/>
      <c r="N35" s="180"/>
      <c r="O35" s="180"/>
      <c r="P35" s="180"/>
      <c r="Q35" s="180"/>
      <c r="R35" s="181"/>
      <c r="S35" s="11"/>
      <c r="T35" s="182" t="str">
        <f>IF(AZ34=0,"",VLOOKUP(D34,入力エリア!$A$19:$O$78,7,FALSE))</f>
        <v/>
      </c>
      <c r="U35" s="182"/>
      <c r="V35" s="183" t="s">
        <v>3</v>
      </c>
      <c r="W35" s="183"/>
      <c r="X35" s="205" t="str">
        <f>IF(AZ34=0,"",VLOOKUP(D34,入力エリア!$A$19:$O$78,6,FALSE))</f>
        <v/>
      </c>
      <c r="Y35" s="206"/>
      <c r="Z35" s="206"/>
      <c r="AA35" s="206"/>
      <c r="AB35" s="206"/>
      <c r="AC35" s="206"/>
      <c r="AD35" s="206"/>
      <c r="AE35" s="206"/>
      <c r="AF35" s="207"/>
      <c r="AG35" s="130"/>
      <c r="AH35" s="131"/>
      <c r="AI35" s="131"/>
      <c r="AJ35" s="131"/>
      <c r="AK35" s="132"/>
      <c r="AL35" s="175"/>
      <c r="AM35" s="176"/>
      <c r="AN35" s="177"/>
      <c r="AO35" s="176"/>
      <c r="AP35" s="178"/>
      <c r="AQ35" s="175"/>
      <c r="AR35" s="230" t="str">
        <f>IF(AZ34=0,"",VLOOKUP(D34,入力エリア!$A$19:$O$78,10,FALSE))</f>
        <v/>
      </c>
      <c r="AS35" s="231"/>
      <c r="AT35" s="231"/>
      <c r="AU35" s="231"/>
      <c r="AV35" s="231"/>
      <c r="AW35" s="231"/>
      <c r="AX35" s="232"/>
      <c r="AY35" s="249"/>
      <c r="AZ35" s="249" t="str">
        <f>IF(AT34=0,"",VLOOKUP(AR34,入力エリア!$A$19:$P$78,4,))</f>
        <v/>
      </c>
    </row>
    <row r="36" spans="3:52" ht="33" customHeight="1">
      <c r="C36" s="17"/>
      <c r="D36" s="184">
        <v>34</v>
      </c>
      <c r="E36" s="185"/>
      <c r="F36" s="188" t="str">
        <f>IF(AZ36=0,"",VLOOKUP(D36,入力エリア!$A$19:$P$78,11,FALSE))</f>
        <v/>
      </c>
      <c r="G36" s="189"/>
      <c r="H36" s="192" t="str">
        <f>IF(AZ36=0,"",VLOOKUP(D36,入力エリア!$A$19:$P$78,12,FALSE))</f>
        <v/>
      </c>
      <c r="I36" s="193"/>
      <c r="J36" s="193"/>
      <c r="K36" s="196" t="s">
        <v>100</v>
      </c>
      <c r="L36" s="198" t="str">
        <f>IF(AZ36=0,"",VLOOKUP(D36,入力エリア!$A$19:$P$78,5,))</f>
        <v/>
      </c>
      <c r="M36" s="199"/>
      <c r="N36" s="199"/>
      <c r="O36" s="199"/>
      <c r="P36" s="199"/>
      <c r="Q36" s="199"/>
      <c r="R36" s="200"/>
      <c r="S36" s="201" t="str">
        <f>IF(AZ36=0,"",VLOOKUP(D36,入力エリア!$A$19:$P$78,8,FALSE))</f>
        <v/>
      </c>
      <c r="T36" s="202"/>
      <c r="U36" s="202"/>
      <c r="V36" s="202"/>
      <c r="W36" s="202"/>
      <c r="X36" s="202"/>
      <c r="Y36" s="202"/>
      <c r="Z36" s="202"/>
      <c r="AA36" s="202"/>
      <c r="AB36" s="202"/>
      <c r="AC36" s="203"/>
      <c r="AD36" s="203"/>
      <c r="AE36" s="203"/>
      <c r="AF36" s="204"/>
      <c r="AG36" s="124" t="str">
        <f>IF(AZ36=0,"",VLOOKUP(D36,入力エリア!$A$19:$O$78,3,FALSE))</f>
        <v/>
      </c>
      <c r="AH36" s="125"/>
      <c r="AI36" s="125"/>
      <c r="AJ36" s="125"/>
      <c r="AK36" s="126"/>
      <c r="AL36" s="175" t="str">
        <f>IF(AZ36=0,"",VLOOKUP(D36,入力エリア!$A$19:$O$78,13,FALSE))</f>
        <v/>
      </c>
      <c r="AM36" s="176"/>
      <c r="AN36" s="177" t="str">
        <f>IF(AZ36=0,"",VLOOKUP(D36,入力エリア!$A$19:$O$78,14,FALSE))</f>
        <v/>
      </c>
      <c r="AO36" s="176"/>
      <c r="AP36" s="178" t="str">
        <f>IF(AZ36=0,"",VLOOKUP(D36,入力エリア!$A$19:$O$78,15,FALSE))</f>
        <v/>
      </c>
      <c r="AQ36" s="175"/>
      <c r="AR36" s="227" t="str">
        <f>IF(AZ36=0,"",VLOOKUP(D36,入力エリア!$A$19:$O$78,9,FALSE))</f>
        <v/>
      </c>
      <c r="AS36" s="228"/>
      <c r="AT36" s="228"/>
      <c r="AU36" s="228"/>
      <c r="AV36" s="228"/>
      <c r="AW36" s="228"/>
      <c r="AX36" s="229"/>
      <c r="AY36" s="100" t="str">
        <f>IF(AZ36=0,"",VLOOKUP(D36,入力エリア!$A$19:$P$78,16,TRUE))</f>
        <v/>
      </c>
      <c r="AZ36" s="100">
        <f>VLOOKUP(D36,入力エリア!$A$19:$P$79,16,FALSE)</f>
        <v>0</v>
      </c>
    </row>
    <row r="37" spans="3:52" ht="33" customHeight="1">
      <c r="C37" s="17"/>
      <c r="D37" s="186"/>
      <c r="E37" s="187"/>
      <c r="F37" s="190"/>
      <c r="G37" s="191"/>
      <c r="H37" s="194"/>
      <c r="I37" s="195"/>
      <c r="J37" s="195"/>
      <c r="K37" s="197"/>
      <c r="L37" s="179" t="str">
        <f>IF(AZ36=0,"",VLOOKUP(D36,入力エリア!$A$19:$P$78,4,))</f>
        <v/>
      </c>
      <c r="M37" s="180"/>
      <c r="N37" s="180"/>
      <c r="O37" s="180"/>
      <c r="P37" s="180"/>
      <c r="Q37" s="180"/>
      <c r="R37" s="181"/>
      <c r="S37" s="11"/>
      <c r="T37" s="182" t="str">
        <f>IF(AZ36=0,"",VLOOKUP(D36,入力エリア!$A$19:$O$78,7,FALSE))</f>
        <v/>
      </c>
      <c r="U37" s="182"/>
      <c r="V37" s="183" t="s">
        <v>3</v>
      </c>
      <c r="W37" s="183"/>
      <c r="X37" s="205" t="str">
        <f>IF(AZ36=0,"",VLOOKUP(D36,入力エリア!$A$19:$O$78,6,FALSE))</f>
        <v/>
      </c>
      <c r="Y37" s="206"/>
      <c r="Z37" s="206"/>
      <c r="AA37" s="206"/>
      <c r="AB37" s="206"/>
      <c r="AC37" s="206"/>
      <c r="AD37" s="206"/>
      <c r="AE37" s="206"/>
      <c r="AF37" s="207"/>
      <c r="AG37" s="130"/>
      <c r="AH37" s="131"/>
      <c r="AI37" s="131"/>
      <c r="AJ37" s="131"/>
      <c r="AK37" s="132"/>
      <c r="AL37" s="175"/>
      <c r="AM37" s="176"/>
      <c r="AN37" s="177"/>
      <c r="AO37" s="176"/>
      <c r="AP37" s="178"/>
      <c r="AQ37" s="175"/>
      <c r="AR37" s="230" t="str">
        <f>IF(AZ36=0,"",VLOOKUP(D36,入力エリア!$A$19:$O$78,10,FALSE))</f>
        <v/>
      </c>
      <c r="AS37" s="231"/>
      <c r="AT37" s="231"/>
      <c r="AU37" s="231"/>
      <c r="AV37" s="231"/>
      <c r="AW37" s="231"/>
      <c r="AX37" s="232"/>
      <c r="AY37" s="249"/>
      <c r="AZ37" s="249" t="str">
        <f>IF(AT36=0,"",VLOOKUP(AR36,入力エリア!$A$19:$P$78,4,))</f>
        <v/>
      </c>
    </row>
    <row r="38" spans="3:52" ht="33" customHeight="1">
      <c r="C38" s="17"/>
      <c r="D38" s="184">
        <v>35</v>
      </c>
      <c r="E38" s="185"/>
      <c r="F38" s="188" t="str">
        <f>IF(AZ38=0,"",VLOOKUP(D38,入力エリア!$A$19:$P$78,11,FALSE))</f>
        <v/>
      </c>
      <c r="G38" s="189"/>
      <c r="H38" s="192" t="str">
        <f>IF(AZ38=0,"",VLOOKUP(D38,入力エリア!$A$19:$P$78,12,FALSE))</f>
        <v/>
      </c>
      <c r="I38" s="193"/>
      <c r="J38" s="193"/>
      <c r="K38" s="196" t="s">
        <v>100</v>
      </c>
      <c r="L38" s="198" t="str">
        <f>IF(AZ38=0,"",VLOOKUP(D38,入力エリア!$A$19:$P$78,5,))</f>
        <v/>
      </c>
      <c r="M38" s="199"/>
      <c r="N38" s="199"/>
      <c r="O38" s="199"/>
      <c r="P38" s="199"/>
      <c r="Q38" s="199"/>
      <c r="R38" s="200"/>
      <c r="S38" s="201" t="str">
        <f>IF(AZ38=0,"",VLOOKUP(D38,入力エリア!$A$19:$P$78,8,FALSE))</f>
        <v/>
      </c>
      <c r="T38" s="202"/>
      <c r="U38" s="202"/>
      <c r="V38" s="202"/>
      <c r="W38" s="202"/>
      <c r="X38" s="202"/>
      <c r="Y38" s="202"/>
      <c r="Z38" s="202"/>
      <c r="AA38" s="202"/>
      <c r="AB38" s="202"/>
      <c r="AC38" s="203"/>
      <c r="AD38" s="203"/>
      <c r="AE38" s="203"/>
      <c r="AF38" s="204"/>
      <c r="AG38" s="124" t="str">
        <f>IF(AZ38=0,"",VLOOKUP(D38,入力エリア!$A$19:$O$78,3,FALSE))</f>
        <v/>
      </c>
      <c r="AH38" s="125"/>
      <c r="AI38" s="125"/>
      <c r="AJ38" s="125"/>
      <c r="AK38" s="126"/>
      <c r="AL38" s="175" t="str">
        <f>IF(AZ38=0,"",VLOOKUP(D38,入力エリア!$A$19:$O$78,13,FALSE))</f>
        <v/>
      </c>
      <c r="AM38" s="176"/>
      <c r="AN38" s="177" t="str">
        <f>IF(AZ38=0,"",VLOOKUP(D38,入力エリア!$A$19:$O$78,14,FALSE))</f>
        <v/>
      </c>
      <c r="AO38" s="176"/>
      <c r="AP38" s="178" t="str">
        <f>IF(AZ38=0,"",VLOOKUP(D38,入力エリア!$A$19:$O$78,15,FALSE))</f>
        <v/>
      </c>
      <c r="AQ38" s="175"/>
      <c r="AR38" s="227" t="str">
        <f>IF(AZ38=0,"",VLOOKUP(D38,入力エリア!$A$19:$O$78,9,FALSE))</f>
        <v/>
      </c>
      <c r="AS38" s="228"/>
      <c r="AT38" s="228"/>
      <c r="AU38" s="228"/>
      <c r="AV38" s="228"/>
      <c r="AW38" s="228"/>
      <c r="AX38" s="229"/>
      <c r="AY38" s="100" t="str">
        <f>IF(AZ38=0,"",VLOOKUP(D38,入力エリア!$A$19:$P$78,16,TRUE))</f>
        <v/>
      </c>
      <c r="AZ38" s="100">
        <f>VLOOKUP(D38,入力エリア!$A$19:$P$79,16,FALSE)</f>
        <v>0</v>
      </c>
    </row>
    <row r="39" spans="3:52" ht="33" customHeight="1">
      <c r="C39" s="17"/>
      <c r="D39" s="186"/>
      <c r="E39" s="187"/>
      <c r="F39" s="190"/>
      <c r="G39" s="191"/>
      <c r="H39" s="194"/>
      <c r="I39" s="195"/>
      <c r="J39" s="195"/>
      <c r="K39" s="197"/>
      <c r="L39" s="179" t="str">
        <f>IF(AZ38=0,"",VLOOKUP(D38,入力エリア!$A$19:$P$78,4,))</f>
        <v/>
      </c>
      <c r="M39" s="180"/>
      <c r="N39" s="180"/>
      <c r="O39" s="180"/>
      <c r="P39" s="180"/>
      <c r="Q39" s="180"/>
      <c r="R39" s="181"/>
      <c r="S39" s="11"/>
      <c r="T39" s="182" t="str">
        <f>IF(AZ38=0,"",VLOOKUP(D38,入力エリア!$A$19:$O$78,7,FALSE))</f>
        <v/>
      </c>
      <c r="U39" s="182"/>
      <c r="V39" s="183" t="s">
        <v>3</v>
      </c>
      <c r="W39" s="183"/>
      <c r="X39" s="205" t="str">
        <f>IF(AZ38=0,"",VLOOKUP(D38,入力エリア!$A$19:$O$78,6,FALSE))</f>
        <v/>
      </c>
      <c r="Y39" s="206"/>
      <c r="Z39" s="206"/>
      <c r="AA39" s="206"/>
      <c r="AB39" s="206"/>
      <c r="AC39" s="206"/>
      <c r="AD39" s="206"/>
      <c r="AE39" s="206"/>
      <c r="AF39" s="207"/>
      <c r="AG39" s="130"/>
      <c r="AH39" s="131"/>
      <c r="AI39" s="131"/>
      <c r="AJ39" s="131"/>
      <c r="AK39" s="132"/>
      <c r="AL39" s="175"/>
      <c r="AM39" s="176"/>
      <c r="AN39" s="177"/>
      <c r="AO39" s="176"/>
      <c r="AP39" s="178"/>
      <c r="AQ39" s="175"/>
      <c r="AR39" s="230" t="str">
        <f>IF(AZ38=0,"",VLOOKUP(D38,入力エリア!$A$19:$O$78,10,FALSE))</f>
        <v/>
      </c>
      <c r="AS39" s="231"/>
      <c r="AT39" s="231"/>
      <c r="AU39" s="231"/>
      <c r="AV39" s="231"/>
      <c r="AW39" s="231"/>
      <c r="AX39" s="232"/>
      <c r="AY39" s="249"/>
      <c r="AZ39" s="249" t="str">
        <f>IF(AT38=0,"",VLOOKUP(AR38,入力エリア!$A$19:$P$78,4,))</f>
        <v/>
      </c>
    </row>
    <row r="40" spans="3:52" ht="33" customHeight="1">
      <c r="C40" s="17"/>
      <c r="D40" s="184">
        <v>36</v>
      </c>
      <c r="E40" s="185"/>
      <c r="F40" s="188" t="str">
        <f>IF(AZ40=0,"",VLOOKUP(D40,入力エリア!$A$19:$P$78,11,FALSE))</f>
        <v/>
      </c>
      <c r="G40" s="189"/>
      <c r="H40" s="192" t="str">
        <f>IF(AZ40=0,"",VLOOKUP(D40,入力エリア!$A$19:$P$78,12,FALSE))</f>
        <v/>
      </c>
      <c r="I40" s="193"/>
      <c r="J40" s="193"/>
      <c r="K40" s="196" t="s">
        <v>100</v>
      </c>
      <c r="L40" s="198" t="str">
        <f>IF(AZ40=0,"",VLOOKUP(D40,入力エリア!$A$19:$P$78,5,))</f>
        <v/>
      </c>
      <c r="M40" s="199"/>
      <c r="N40" s="199"/>
      <c r="O40" s="199"/>
      <c r="P40" s="199"/>
      <c r="Q40" s="199"/>
      <c r="R40" s="200"/>
      <c r="S40" s="201" t="str">
        <f>IF(AZ40=0,"",VLOOKUP(D40,入力エリア!$A$19:$P$78,8,FALSE))</f>
        <v/>
      </c>
      <c r="T40" s="202"/>
      <c r="U40" s="202"/>
      <c r="V40" s="202"/>
      <c r="W40" s="202"/>
      <c r="X40" s="202"/>
      <c r="Y40" s="202"/>
      <c r="Z40" s="202"/>
      <c r="AA40" s="202"/>
      <c r="AB40" s="202"/>
      <c r="AC40" s="203"/>
      <c r="AD40" s="203"/>
      <c r="AE40" s="203"/>
      <c r="AF40" s="204"/>
      <c r="AG40" s="124" t="str">
        <f>IF(AZ40=0,"",VLOOKUP(D40,入力エリア!$A$19:$O$78,3,FALSE))</f>
        <v/>
      </c>
      <c r="AH40" s="125"/>
      <c r="AI40" s="125"/>
      <c r="AJ40" s="125"/>
      <c r="AK40" s="126"/>
      <c r="AL40" s="175" t="str">
        <f>IF(AZ40=0,"",VLOOKUP(D40,入力エリア!$A$19:$O$78,13,FALSE))</f>
        <v/>
      </c>
      <c r="AM40" s="176"/>
      <c r="AN40" s="177" t="str">
        <f>IF(AZ40=0,"",VLOOKUP(D40,入力エリア!$A$19:$O$78,14,FALSE))</f>
        <v/>
      </c>
      <c r="AO40" s="176"/>
      <c r="AP40" s="178" t="str">
        <f>IF(AZ40=0,"",VLOOKUP(D40,入力エリア!$A$19:$O$78,15,FALSE))</f>
        <v/>
      </c>
      <c r="AQ40" s="175"/>
      <c r="AR40" s="227" t="str">
        <f>IF(AZ40=0,"",VLOOKUP(D40,入力エリア!$A$19:$O$78,9,FALSE))</f>
        <v/>
      </c>
      <c r="AS40" s="228"/>
      <c r="AT40" s="228"/>
      <c r="AU40" s="228"/>
      <c r="AV40" s="228"/>
      <c r="AW40" s="228"/>
      <c r="AX40" s="229"/>
      <c r="AY40" s="100" t="str">
        <f>IF(AZ40=0,"",VLOOKUP(D40,入力エリア!$A$19:$P$78,16,TRUE))</f>
        <v/>
      </c>
      <c r="AZ40" s="100">
        <f>VLOOKUP(D40,入力エリア!$A$19:$P$79,16,FALSE)</f>
        <v>0</v>
      </c>
    </row>
    <row r="41" spans="3:52" ht="33" customHeight="1">
      <c r="C41" s="17"/>
      <c r="D41" s="186"/>
      <c r="E41" s="187"/>
      <c r="F41" s="190"/>
      <c r="G41" s="191"/>
      <c r="H41" s="194"/>
      <c r="I41" s="195"/>
      <c r="J41" s="195"/>
      <c r="K41" s="197"/>
      <c r="L41" s="179" t="str">
        <f>IF(AZ40=0,"",VLOOKUP(D40,入力エリア!$A$19:$P$78,4,))</f>
        <v/>
      </c>
      <c r="M41" s="180"/>
      <c r="N41" s="180"/>
      <c r="O41" s="180"/>
      <c r="P41" s="180"/>
      <c r="Q41" s="180"/>
      <c r="R41" s="181"/>
      <c r="S41" s="11"/>
      <c r="T41" s="182" t="str">
        <f>IF(AZ40=0,"",VLOOKUP(D40,入力エリア!$A$19:$O$78,7,FALSE))</f>
        <v/>
      </c>
      <c r="U41" s="182"/>
      <c r="V41" s="183" t="s">
        <v>3</v>
      </c>
      <c r="W41" s="183"/>
      <c r="X41" s="205" t="str">
        <f>IF(AZ40=0,"",VLOOKUP(D40,入力エリア!$A$19:$O$78,6,FALSE))</f>
        <v/>
      </c>
      <c r="Y41" s="206"/>
      <c r="Z41" s="206"/>
      <c r="AA41" s="206"/>
      <c r="AB41" s="206"/>
      <c r="AC41" s="206"/>
      <c r="AD41" s="206"/>
      <c r="AE41" s="206"/>
      <c r="AF41" s="207"/>
      <c r="AG41" s="130"/>
      <c r="AH41" s="131"/>
      <c r="AI41" s="131"/>
      <c r="AJ41" s="131"/>
      <c r="AK41" s="132"/>
      <c r="AL41" s="175"/>
      <c r="AM41" s="176"/>
      <c r="AN41" s="177"/>
      <c r="AO41" s="176"/>
      <c r="AP41" s="178"/>
      <c r="AQ41" s="175"/>
      <c r="AR41" s="230" t="str">
        <f>IF(AZ40=0,"",VLOOKUP(D40,入力エリア!$A$19:$O$78,10,FALSE))</f>
        <v/>
      </c>
      <c r="AS41" s="231"/>
      <c r="AT41" s="231"/>
      <c r="AU41" s="231"/>
      <c r="AV41" s="231"/>
      <c r="AW41" s="231"/>
      <c r="AX41" s="232"/>
      <c r="AY41" s="249"/>
      <c r="AZ41" s="249" t="str">
        <f>IF(AT40=0,"",VLOOKUP(AR40,入力エリア!$A$19:$P$78,4,))</f>
        <v/>
      </c>
    </row>
    <row r="42" spans="3:52" ht="33" customHeight="1">
      <c r="C42" s="17"/>
      <c r="D42" s="184">
        <v>37</v>
      </c>
      <c r="E42" s="185"/>
      <c r="F42" s="188" t="str">
        <f>IF(AZ42=0,"",VLOOKUP(D42,入力エリア!$A$19:$P$78,11,FALSE))</f>
        <v/>
      </c>
      <c r="G42" s="189"/>
      <c r="H42" s="192" t="str">
        <f>IF(AZ42=0,"",VLOOKUP(D42,入力エリア!$A$19:$P$78,12,FALSE))</f>
        <v/>
      </c>
      <c r="I42" s="193"/>
      <c r="J42" s="193"/>
      <c r="K42" s="196" t="s">
        <v>100</v>
      </c>
      <c r="L42" s="198" t="str">
        <f>IF(AZ42=0,"",VLOOKUP(D42,入力エリア!$A$19:$P$78,5,))</f>
        <v/>
      </c>
      <c r="M42" s="199"/>
      <c r="N42" s="199"/>
      <c r="O42" s="199"/>
      <c r="P42" s="199"/>
      <c r="Q42" s="199"/>
      <c r="R42" s="200"/>
      <c r="S42" s="201" t="str">
        <f>IF(AZ42=0,"",VLOOKUP(D42,入力エリア!$A$19:$P$78,8,FALSE))</f>
        <v/>
      </c>
      <c r="T42" s="202"/>
      <c r="U42" s="202"/>
      <c r="V42" s="202"/>
      <c r="W42" s="202"/>
      <c r="X42" s="202"/>
      <c r="Y42" s="202"/>
      <c r="Z42" s="202"/>
      <c r="AA42" s="202"/>
      <c r="AB42" s="202"/>
      <c r="AC42" s="203"/>
      <c r="AD42" s="203"/>
      <c r="AE42" s="203"/>
      <c r="AF42" s="204"/>
      <c r="AG42" s="124" t="str">
        <f>IF(AZ42=0,"",VLOOKUP(D42,入力エリア!$A$19:$O$78,3,FALSE))</f>
        <v/>
      </c>
      <c r="AH42" s="125"/>
      <c r="AI42" s="125"/>
      <c r="AJ42" s="125"/>
      <c r="AK42" s="126"/>
      <c r="AL42" s="175" t="str">
        <f>IF(AZ42=0,"",VLOOKUP(D42,入力エリア!$A$19:$O$78,13,FALSE))</f>
        <v/>
      </c>
      <c r="AM42" s="176"/>
      <c r="AN42" s="177" t="str">
        <f>IF(AZ42=0,"",VLOOKUP(D42,入力エリア!$A$19:$O$78,14,FALSE))</f>
        <v/>
      </c>
      <c r="AO42" s="176"/>
      <c r="AP42" s="178" t="str">
        <f>IF(AZ42=0,"",VLOOKUP(D42,入力エリア!$A$19:$O$78,15,FALSE))</f>
        <v/>
      </c>
      <c r="AQ42" s="175"/>
      <c r="AR42" s="227" t="str">
        <f>IF(AZ42=0,"",VLOOKUP(D42,入力エリア!$A$19:$O$78,9,FALSE))</f>
        <v/>
      </c>
      <c r="AS42" s="228"/>
      <c r="AT42" s="228"/>
      <c r="AU42" s="228"/>
      <c r="AV42" s="228"/>
      <c r="AW42" s="228"/>
      <c r="AX42" s="229"/>
      <c r="AY42" s="100" t="str">
        <f>IF(AZ42=0,"",VLOOKUP(D42,入力エリア!$A$19:$P$78,16,TRUE))</f>
        <v/>
      </c>
      <c r="AZ42" s="100">
        <f>VLOOKUP(D42,入力エリア!$A$19:$P$79,16,FALSE)</f>
        <v>0</v>
      </c>
    </row>
    <row r="43" spans="3:52" ht="33" customHeight="1">
      <c r="C43" s="17"/>
      <c r="D43" s="186"/>
      <c r="E43" s="187"/>
      <c r="F43" s="190"/>
      <c r="G43" s="191"/>
      <c r="H43" s="194"/>
      <c r="I43" s="195"/>
      <c r="J43" s="195"/>
      <c r="K43" s="197"/>
      <c r="L43" s="179" t="str">
        <f>IF(AZ42=0,"",VLOOKUP(D42,入力エリア!$A$19:$P$78,4,))</f>
        <v/>
      </c>
      <c r="M43" s="180"/>
      <c r="N43" s="180"/>
      <c r="O43" s="180"/>
      <c r="P43" s="180"/>
      <c r="Q43" s="180"/>
      <c r="R43" s="181"/>
      <c r="S43" s="11"/>
      <c r="T43" s="182" t="str">
        <f>IF(AZ42=0,"",VLOOKUP(D42,入力エリア!$A$19:$O$78,7,FALSE))</f>
        <v/>
      </c>
      <c r="U43" s="182"/>
      <c r="V43" s="183" t="s">
        <v>3</v>
      </c>
      <c r="W43" s="183"/>
      <c r="X43" s="205" t="str">
        <f>IF(AZ42=0,"",VLOOKUP(D42,入力エリア!$A$19:$O$78,6,FALSE))</f>
        <v/>
      </c>
      <c r="Y43" s="206"/>
      <c r="Z43" s="206"/>
      <c r="AA43" s="206"/>
      <c r="AB43" s="206"/>
      <c r="AC43" s="206"/>
      <c r="AD43" s="206"/>
      <c r="AE43" s="206"/>
      <c r="AF43" s="207"/>
      <c r="AG43" s="130"/>
      <c r="AH43" s="131"/>
      <c r="AI43" s="131"/>
      <c r="AJ43" s="131"/>
      <c r="AK43" s="132"/>
      <c r="AL43" s="175"/>
      <c r="AM43" s="176"/>
      <c r="AN43" s="177"/>
      <c r="AO43" s="176"/>
      <c r="AP43" s="178"/>
      <c r="AQ43" s="175"/>
      <c r="AR43" s="230" t="str">
        <f>IF(AZ42=0,"",VLOOKUP(D42,入力エリア!$A$19:$O$78,10,FALSE))</f>
        <v/>
      </c>
      <c r="AS43" s="231"/>
      <c r="AT43" s="231"/>
      <c r="AU43" s="231"/>
      <c r="AV43" s="231"/>
      <c r="AW43" s="231"/>
      <c r="AX43" s="232"/>
      <c r="AY43" s="249"/>
      <c r="AZ43" s="249" t="str">
        <f>IF(AT42=0,"",VLOOKUP(AR42,入力エリア!$A$19:$P$78,4,))</f>
        <v/>
      </c>
    </row>
    <row r="44" spans="3:52" ht="33" customHeight="1">
      <c r="C44" s="17"/>
      <c r="D44" s="184">
        <v>38</v>
      </c>
      <c r="E44" s="185"/>
      <c r="F44" s="188" t="str">
        <f>IF(AZ44=0,"",VLOOKUP(D44,入力エリア!$A$19:$P$78,11,FALSE))</f>
        <v/>
      </c>
      <c r="G44" s="189"/>
      <c r="H44" s="192" t="str">
        <f>IF(AZ44=0,"",VLOOKUP(D44,入力エリア!$A$19:$P$78,12,FALSE))</f>
        <v/>
      </c>
      <c r="I44" s="193"/>
      <c r="J44" s="193"/>
      <c r="K44" s="196" t="s">
        <v>100</v>
      </c>
      <c r="L44" s="198" t="str">
        <f>IF(AZ44=0,"",VLOOKUP(D44,入力エリア!$A$19:$P$78,5,))</f>
        <v/>
      </c>
      <c r="M44" s="199"/>
      <c r="N44" s="199"/>
      <c r="O44" s="199"/>
      <c r="P44" s="199"/>
      <c r="Q44" s="199"/>
      <c r="R44" s="200"/>
      <c r="S44" s="201" t="str">
        <f>IF(AZ44=0,"",VLOOKUP(D44,入力エリア!$A$19:$P$78,8,FALSE))</f>
        <v/>
      </c>
      <c r="T44" s="202"/>
      <c r="U44" s="202"/>
      <c r="V44" s="202"/>
      <c r="W44" s="202"/>
      <c r="X44" s="202"/>
      <c r="Y44" s="202"/>
      <c r="Z44" s="202"/>
      <c r="AA44" s="202"/>
      <c r="AB44" s="202"/>
      <c r="AC44" s="203"/>
      <c r="AD44" s="203"/>
      <c r="AE44" s="203"/>
      <c r="AF44" s="204"/>
      <c r="AG44" s="124" t="str">
        <f>IF(AZ44=0,"",VLOOKUP(D44,入力エリア!$A$19:$O$78,3,FALSE))</f>
        <v/>
      </c>
      <c r="AH44" s="125"/>
      <c r="AI44" s="125"/>
      <c r="AJ44" s="125"/>
      <c r="AK44" s="126"/>
      <c r="AL44" s="175" t="str">
        <f>IF(AZ44=0,"",VLOOKUP(D44,入力エリア!$A$19:$O$78,13,FALSE))</f>
        <v/>
      </c>
      <c r="AM44" s="176"/>
      <c r="AN44" s="177" t="str">
        <f>IF(AZ44=0,"",VLOOKUP(D44,入力エリア!$A$19:$O$78,14,FALSE))</f>
        <v/>
      </c>
      <c r="AO44" s="176"/>
      <c r="AP44" s="178" t="str">
        <f>IF(AZ44=0,"",VLOOKUP(D44,入力エリア!$A$19:$O$78,15,FALSE))</f>
        <v/>
      </c>
      <c r="AQ44" s="175"/>
      <c r="AR44" s="227" t="str">
        <f>IF(AZ44=0,"",VLOOKUP(D44,入力エリア!$A$19:$O$78,9,FALSE))</f>
        <v/>
      </c>
      <c r="AS44" s="228"/>
      <c r="AT44" s="228"/>
      <c r="AU44" s="228"/>
      <c r="AV44" s="228"/>
      <c r="AW44" s="228"/>
      <c r="AX44" s="229"/>
      <c r="AY44" s="100" t="str">
        <f>IF(AZ44=0,"",VLOOKUP(D44,入力エリア!$A$19:$P$78,16,TRUE))</f>
        <v/>
      </c>
      <c r="AZ44" s="100">
        <f>VLOOKUP(D44,入力エリア!$A$19:$P$79,16,FALSE)</f>
        <v>0</v>
      </c>
    </row>
    <row r="45" spans="3:52" ht="33" customHeight="1">
      <c r="C45" s="17"/>
      <c r="D45" s="186"/>
      <c r="E45" s="187"/>
      <c r="F45" s="190"/>
      <c r="G45" s="191"/>
      <c r="H45" s="194"/>
      <c r="I45" s="195"/>
      <c r="J45" s="195"/>
      <c r="K45" s="197"/>
      <c r="L45" s="179" t="str">
        <f>IF(AZ44=0,"",VLOOKUP(D44,入力エリア!$A$19:$P$78,4,))</f>
        <v/>
      </c>
      <c r="M45" s="180"/>
      <c r="N45" s="180"/>
      <c r="O45" s="180"/>
      <c r="P45" s="180"/>
      <c r="Q45" s="180"/>
      <c r="R45" s="181"/>
      <c r="S45" s="11"/>
      <c r="T45" s="182" t="str">
        <f>IF(AZ44=0,"",VLOOKUP(D44,入力エリア!$A$19:$O$78,7,FALSE))</f>
        <v/>
      </c>
      <c r="U45" s="182"/>
      <c r="V45" s="183" t="s">
        <v>3</v>
      </c>
      <c r="W45" s="183"/>
      <c r="X45" s="205" t="str">
        <f>IF(AZ44=0,"",VLOOKUP(D44,入力エリア!$A$19:$O$78,6,FALSE))</f>
        <v/>
      </c>
      <c r="Y45" s="206"/>
      <c r="Z45" s="206"/>
      <c r="AA45" s="206"/>
      <c r="AB45" s="206"/>
      <c r="AC45" s="206"/>
      <c r="AD45" s="206"/>
      <c r="AE45" s="206"/>
      <c r="AF45" s="207"/>
      <c r="AG45" s="130"/>
      <c r="AH45" s="131"/>
      <c r="AI45" s="131"/>
      <c r="AJ45" s="131"/>
      <c r="AK45" s="132"/>
      <c r="AL45" s="175"/>
      <c r="AM45" s="176"/>
      <c r="AN45" s="177"/>
      <c r="AO45" s="176"/>
      <c r="AP45" s="178"/>
      <c r="AQ45" s="175"/>
      <c r="AR45" s="230" t="str">
        <f>IF(AZ44=0,"",VLOOKUP(D44,入力エリア!$A$19:$O$78,10,FALSE))</f>
        <v/>
      </c>
      <c r="AS45" s="231"/>
      <c r="AT45" s="231"/>
      <c r="AU45" s="231"/>
      <c r="AV45" s="231"/>
      <c r="AW45" s="231"/>
      <c r="AX45" s="232"/>
      <c r="AY45" s="249"/>
      <c r="AZ45" s="249" t="str">
        <f>IF(AT44=0,"",VLOOKUP(AR44,入力エリア!$A$19:$P$78,4,))</f>
        <v/>
      </c>
    </row>
    <row r="46" spans="3:52" ht="33" customHeight="1">
      <c r="C46" s="17"/>
      <c r="D46" s="184">
        <v>39</v>
      </c>
      <c r="E46" s="185"/>
      <c r="F46" s="188" t="str">
        <f>IF(AZ46=0,"",VLOOKUP(D46,入力エリア!$A$19:$P$78,11,FALSE))</f>
        <v/>
      </c>
      <c r="G46" s="189"/>
      <c r="H46" s="192" t="str">
        <f>IF(AZ46=0,"",VLOOKUP(D46,入力エリア!$A$19:$P$78,12,FALSE))</f>
        <v/>
      </c>
      <c r="I46" s="193"/>
      <c r="J46" s="193"/>
      <c r="K46" s="196" t="s">
        <v>100</v>
      </c>
      <c r="L46" s="198" t="str">
        <f>IF(AZ46=0,"",VLOOKUP(D46,入力エリア!$A$19:$P$78,5,))</f>
        <v/>
      </c>
      <c r="M46" s="199"/>
      <c r="N46" s="199"/>
      <c r="O46" s="199"/>
      <c r="P46" s="199"/>
      <c r="Q46" s="199"/>
      <c r="R46" s="200"/>
      <c r="S46" s="201" t="str">
        <f>IF(AZ46=0,"",VLOOKUP(D46,入力エリア!$A$19:$P$78,8,FALSE))</f>
        <v/>
      </c>
      <c r="T46" s="202"/>
      <c r="U46" s="202"/>
      <c r="V46" s="202"/>
      <c r="W46" s="202"/>
      <c r="X46" s="202"/>
      <c r="Y46" s="202"/>
      <c r="Z46" s="202"/>
      <c r="AA46" s="202"/>
      <c r="AB46" s="202"/>
      <c r="AC46" s="203"/>
      <c r="AD46" s="203"/>
      <c r="AE46" s="203"/>
      <c r="AF46" s="204"/>
      <c r="AG46" s="124" t="str">
        <f>IF(AZ46=0,"",VLOOKUP(D46,入力エリア!$A$19:$O$78,3,FALSE))</f>
        <v/>
      </c>
      <c r="AH46" s="125"/>
      <c r="AI46" s="125"/>
      <c r="AJ46" s="125"/>
      <c r="AK46" s="126"/>
      <c r="AL46" s="175" t="str">
        <f>IF(AZ46=0,"",VLOOKUP(D46,入力エリア!$A$19:$O$78,13,FALSE))</f>
        <v/>
      </c>
      <c r="AM46" s="176"/>
      <c r="AN46" s="177" t="str">
        <f>IF(AZ46=0,"",VLOOKUP(D46,入力エリア!$A$19:$O$78,14,FALSE))</f>
        <v/>
      </c>
      <c r="AO46" s="176"/>
      <c r="AP46" s="178" t="str">
        <f>IF(AZ46=0,"",VLOOKUP(D46,入力エリア!$A$19:$O$78,15,FALSE))</f>
        <v/>
      </c>
      <c r="AQ46" s="175"/>
      <c r="AR46" s="227" t="str">
        <f>IF(AZ46=0,"",VLOOKUP(D46,入力エリア!$A$19:$O$78,9,FALSE))</f>
        <v/>
      </c>
      <c r="AS46" s="228"/>
      <c r="AT46" s="228"/>
      <c r="AU46" s="228"/>
      <c r="AV46" s="228"/>
      <c r="AW46" s="228"/>
      <c r="AX46" s="229"/>
      <c r="AY46" s="100" t="str">
        <f>IF(AZ46=0,"",VLOOKUP(D46,入力エリア!$A$19:$P$78,16,TRUE))</f>
        <v/>
      </c>
      <c r="AZ46" s="100">
        <f>VLOOKUP(D46,入力エリア!$A$19:$P$79,16,FALSE)</f>
        <v>0</v>
      </c>
    </row>
    <row r="47" spans="3:52" ht="33" customHeight="1">
      <c r="C47" s="17"/>
      <c r="D47" s="186"/>
      <c r="E47" s="187"/>
      <c r="F47" s="190"/>
      <c r="G47" s="191"/>
      <c r="H47" s="194"/>
      <c r="I47" s="195"/>
      <c r="J47" s="195"/>
      <c r="K47" s="197"/>
      <c r="L47" s="179" t="str">
        <f>IF(AZ46=0,"",VLOOKUP(D46,入力エリア!$A$19:$P$78,4,))</f>
        <v/>
      </c>
      <c r="M47" s="180"/>
      <c r="N47" s="180"/>
      <c r="O47" s="180"/>
      <c r="P47" s="180"/>
      <c r="Q47" s="180"/>
      <c r="R47" s="181"/>
      <c r="S47" s="11"/>
      <c r="T47" s="182" t="str">
        <f>IF(AZ46=0,"",VLOOKUP(D46,入力エリア!$A$19:$O$78,7,FALSE))</f>
        <v/>
      </c>
      <c r="U47" s="182"/>
      <c r="V47" s="183" t="s">
        <v>3</v>
      </c>
      <c r="W47" s="183"/>
      <c r="X47" s="205" t="str">
        <f>IF(AZ46=0,"",VLOOKUP(D46,入力エリア!$A$19:$O$78,6,FALSE))</f>
        <v/>
      </c>
      <c r="Y47" s="206"/>
      <c r="Z47" s="206"/>
      <c r="AA47" s="206"/>
      <c r="AB47" s="206"/>
      <c r="AC47" s="206"/>
      <c r="AD47" s="206"/>
      <c r="AE47" s="206"/>
      <c r="AF47" s="207"/>
      <c r="AG47" s="130"/>
      <c r="AH47" s="131"/>
      <c r="AI47" s="131"/>
      <c r="AJ47" s="131"/>
      <c r="AK47" s="132"/>
      <c r="AL47" s="175"/>
      <c r="AM47" s="176"/>
      <c r="AN47" s="177"/>
      <c r="AO47" s="176"/>
      <c r="AP47" s="178"/>
      <c r="AQ47" s="175"/>
      <c r="AR47" s="230" t="str">
        <f>IF(AZ46=0,"",VLOOKUP(D46,入力エリア!$A$19:$O$78,10,FALSE))</f>
        <v/>
      </c>
      <c r="AS47" s="231"/>
      <c r="AT47" s="231"/>
      <c r="AU47" s="231"/>
      <c r="AV47" s="231"/>
      <c r="AW47" s="231"/>
      <c r="AX47" s="232"/>
      <c r="AY47" s="249"/>
      <c r="AZ47" s="249" t="str">
        <f>IF(AT46=0,"",VLOOKUP(AR46,入力エリア!$A$19:$P$78,4,))</f>
        <v/>
      </c>
    </row>
    <row r="48" spans="3:52" ht="33" customHeight="1">
      <c r="C48" s="17"/>
      <c r="D48" s="184">
        <v>40</v>
      </c>
      <c r="E48" s="185"/>
      <c r="F48" s="188" t="str">
        <f>IF(AZ48=0,"",VLOOKUP(D48,入力エリア!$A$19:$P$78,11,FALSE))</f>
        <v/>
      </c>
      <c r="G48" s="189"/>
      <c r="H48" s="192" t="str">
        <f>IF(AZ48=0,"",VLOOKUP(D48,入力エリア!$A$19:$P$78,12,FALSE))</f>
        <v/>
      </c>
      <c r="I48" s="193"/>
      <c r="J48" s="193"/>
      <c r="K48" s="196" t="s">
        <v>100</v>
      </c>
      <c r="L48" s="198" t="str">
        <f>IF(AZ48=0,"",VLOOKUP(D48,入力エリア!$A$19:$P$78,5,))</f>
        <v/>
      </c>
      <c r="M48" s="199"/>
      <c r="N48" s="199"/>
      <c r="O48" s="199"/>
      <c r="P48" s="199"/>
      <c r="Q48" s="199"/>
      <c r="R48" s="200"/>
      <c r="S48" s="201" t="str">
        <f>IF(AZ48=0,"",VLOOKUP(D48,入力エリア!$A$19:$P$78,8,FALSE))</f>
        <v/>
      </c>
      <c r="T48" s="202"/>
      <c r="U48" s="202"/>
      <c r="V48" s="202"/>
      <c r="W48" s="202"/>
      <c r="X48" s="202"/>
      <c r="Y48" s="202"/>
      <c r="Z48" s="202"/>
      <c r="AA48" s="202"/>
      <c r="AB48" s="202"/>
      <c r="AC48" s="203"/>
      <c r="AD48" s="203"/>
      <c r="AE48" s="203"/>
      <c r="AF48" s="204"/>
      <c r="AG48" s="124" t="str">
        <f>IF(AZ48=0,"",VLOOKUP(D48,入力エリア!$A$19:$O$78,3,FALSE))</f>
        <v/>
      </c>
      <c r="AH48" s="125"/>
      <c r="AI48" s="125"/>
      <c r="AJ48" s="125"/>
      <c r="AK48" s="126"/>
      <c r="AL48" s="175" t="str">
        <f>IF(AZ48=0,"",VLOOKUP(D48,入力エリア!$A$19:$O$78,13,FALSE))</f>
        <v/>
      </c>
      <c r="AM48" s="176"/>
      <c r="AN48" s="177" t="str">
        <f>IF(AZ48=0,"",VLOOKUP(D48,入力エリア!$A$19:$O$78,14,FALSE))</f>
        <v/>
      </c>
      <c r="AO48" s="176"/>
      <c r="AP48" s="178" t="str">
        <f>IF(AZ48=0,"",VLOOKUP(D48,入力エリア!$A$19:$O$78,15,FALSE))</f>
        <v/>
      </c>
      <c r="AQ48" s="175"/>
      <c r="AR48" s="227" t="str">
        <f>IF(AZ48=0,"",VLOOKUP(D48,入力エリア!$A$19:$O$78,9,FALSE))</f>
        <v/>
      </c>
      <c r="AS48" s="228"/>
      <c r="AT48" s="228"/>
      <c r="AU48" s="228"/>
      <c r="AV48" s="228"/>
      <c r="AW48" s="228"/>
      <c r="AX48" s="229"/>
      <c r="AY48" s="100" t="str">
        <f>IF(AZ48=0,"",VLOOKUP(D48,入力エリア!$A$19:$P$78,16,TRUE))</f>
        <v/>
      </c>
      <c r="AZ48" s="100">
        <f>VLOOKUP(D48,入力エリア!$A$19:$P$79,16,FALSE)</f>
        <v>0</v>
      </c>
    </row>
    <row r="49" spans="1:64" ht="33" customHeight="1">
      <c r="C49" s="17"/>
      <c r="D49" s="186"/>
      <c r="E49" s="187"/>
      <c r="F49" s="190"/>
      <c r="G49" s="191"/>
      <c r="H49" s="194"/>
      <c r="I49" s="195"/>
      <c r="J49" s="195"/>
      <c r="K49" s="197"/>
      <c r="L49" s="179" t="str">
        <f>IF(AZ48=0,"",VLOOKUP(D48,入力エリア!$A$19:$P$78,4,))</f>
        <v/>
      </c>
      <c r="M49" s="180"/>
      <c r="N49" s="180"/>
      <c r="O49" s="180"/>
      <c r="P49" s="180"/>
      <c r="Q49" s="180"/>
      <c r="R49" s="181"/>
      <c r="S49" s="11"/>
      <c r="T49" s="182" t="str">
        <f>IF(AZ48=0,"",VLOOKUP(D48,入力エリア!$A$19:$O$78,7,FALSE))</f>
        <v/>
      </c>
      <c r="U49" s="182"/>
      <c r="V49" s="183" t="s">
        <v>3</v>
      </c>
      <c r="W49" s="183"/>
      <c r="X49" s="205" t="str">
        <f>IF(AZ48=0,"",VLOOKUP(D48,入力エリア!$A$19:$O$78,6,FALSE))</f>
        <v/>
      </c>
      <c r="Y49" s="206"/>
      <c r="Z49" s="206"/>
      <c r="AA49" s="206"/>
      <c r="AB49" s="206"/>
      <c r="AC49" s="206"/>
      <c r="AD49" s="206"/>
      <c r="AE49" s="206"/>
      <c r="AF49" s="207"/>
      <c r="AG49" s="130"/>
      <c r="AH49" s="131"/>
      <c r="AI49" s="131"/>
      <c r="AJ49" s="131"/>
      <c r="AK49" s="132"/>
      <c r="AL49" s="175"/>
      <c r="AM49" s="176"/>
      <c r="AN49" s="177"/>
      <c r="AO49" s="176"/>
      <c r="AP49" s="178"/>
      <c r="AQ49" s="175"/>
      <c r="AR49" s="230" t="str">
        <f>IF(AZ48=0,"",VLOOKUP(D48,入力エリア!$A$19:$O$78,10,FALSE))</f>
        <v/>
      </c>
      <c r="AS49" s="231"/>
      <c r="AT49" s="231"/>
      <c r="AU49" s="231"/>
      <c r="AV49" s="231"/>
      <c r="AW49" s="231"/>
      <c r="AX49" s="232"/>
      <c r="AY49" s="249"/>
      <c r="AZ49" s="249" t="str">
        <f>IF(AT48=0,"",VLOOKUP(AR48,入力エリア!$A$19:$P$78,4,))</f>
        <v/>
      </c>
    </row>
    <row r="50" spans="1:64" ht="33" customHeight="1">
      <c r="C50" s="17"/>
      <c r="D50" s="184">
        <v>41</v>
      </c>
      <c r="E50" s="185"/>
      <c r="F50" s="188" t="str">
        <f>IF(AZ50=0,"",VLOOKUP(D50,入力エリア!$A$19:$P$78,11,FALSE))</f>
        <v/>
      </c>
      <c r="G50" s="189"/>
      <c r="H50" s="192" t="str">
        <f>IF(AZ50=0,"",VLOOKUP(D50,入力エリア!$A$19:$P$78,12,FALSE))</f>
        <v/>
      </c>
      <c r="I50" s="193"/>
      <c r="J50" s="193"/>
      <c r="K50" s="196" t="s">
        <v>100</v>
      </c>
      <c r="L50" s="198" t="str">
        <f>IF(AZ50=0,"",VLOOKUP(D50,入力エリア!$A$19:$P$78,5,))</f>
        <v/>
      </c>
      <c r="M50" s="199"/>
      <c r="N50" s="199"/>
      <c r="O50" s="199"/>
      <c r="P50" s="199"/>
      <c r="Q50" s="199"/>
      <c r="R50" s="200"/>
      <c r="S50" s="201" t="str">
        <f>IF(AZ50=0,"",VLOOKUP(D50,入力エリア!$A$19:$P$78,8,FALSE))</f>
        <v/>
      </c>
      <c r="T50" s="202"/>
      <c r="U50" s="202"/>
      <c r="V50" s="202"/>
      <c r="W50" s="202"/>
      <c r="X50" s="202"/>
      <c r="Y50" s="202"/>
      <c r="Z50" s="202"/>
      <c r="AA50" s="202"/>
      <c r="AB50" s="202"/>
      <c r="AC50" s="203"/>
      <c r="AD50" s="203"/>
      <c r="AE50" s="203"/>
      <c r="AF50" s="204"/>
      <c r="AG50" s="124" t="str">
        <f>IF(AZ50=0,"",VLOOKUP(D50,入力エリア!$A$19:$O$78,3,FALSE))</f>
        <v/>
      </c>
      <c r="AH50" s="125"/>
      <c r="AI50" s="125"/>
      <c r="AJ50" s="125"/>
      <c r="AK50" s="126"/>
      <c r="AL50" s="175" t="str">
        <f>IF(AZ50=0,"",VLOOKUP(D50,入力エリア!$A$19:$O$78,13,FALSE))</f>
        <v/>
      </c>
      <c r="AM50" s="176"/>
      <c r="AN50" s="177" t="str">
        <f>IF(AZ50=0,"",VLOOKUP(D50,入力エリア!$A$19:$O$78,14,FALSE))</f>
        <v/>
      </c>
      <c r="AO50" s="176"/>
      <c r="AP50" s="178" t="str">
        <f>IF(AZ50=0,"",VLOOKUP(D50,入力エリア!$A$19:$O$78,15,FALSE))</f>
        <v/>
      </c>
      <c r="AQ50" s="175"/>
      <c r="AR50" s="227" t="str">
        <f>IF(AZ50=0,"",VLOOKUP(D50,入力エリア!$A$19:$O$78,9,FALSE))</f>
        <v/>
      </c>
      <c r="AS50" s="228"/>
      <c r="AT50" s="228"/>
      <c r="AU50" s="228"/>
      <c r="AV50" s="228"/>
      <c r="AW50" s="228"/>
      <c r="AX50" s="229"/>
      <c r="AY50" s="100" t="str">
        <f>IF(AZ50=0,"",VLOOKUP(D50,入力エリア!$A$19:$P$78,16,TRUE))</f>
        <v/>
      </c>
      <c r="AZ50" s="100">
        <f>VLOOKUP(D50,入力エリア!$A$19:$P$79,16,FALSE)</f>
        <v>0</v>
      </c>
    </row>
    <row r="51" spans="1:64" ht="33" customHeight="1">
      <c r="C51" s="17"/>
      <c r="D51" s="186"/>
      <c r="E51" s="187"/>
      <c r="F51" s="190"/>
      <c r="G51" s="191"/>
      <c r="H51" s="194"/>
      <c r="I51" s="195"/>
      <c r="J51" s="195"/>
      <c r="K51" s="197"/>
      <c r="L51" s="179" t="str">
        <f>IF(AZ50=0,"",VLOOKUP(D50,入力エリア!$A$19:$P$78,4,))</f>
        <v/>
      </c>
      <c r="M51" s="180"/>
      <c r="N51" s="180"/>
      <c r="O51" s="180"/>
      <c r="P51" s="180"/>
      <c r="Q51" s="180"/>
      <c r="R51" s="181"/>
      <c r="S51" s="11"/>
      <c r="T51" s="182" t="str">
        <f>IF(AZ50=0,"",VLOOKUP(D50,入力エリア!$A$19:$O$78,7,FALSE))</f>
        <v/>
      </c>
      <c r="U51" s="182"/>
      <c r="V51" s="183" t="s">
        <v>3</v>
      </c>
      <c r="W51" s="183"/>
      <c r="X51" s="205" t="str">
        <f>IF(AZ50=0,"",VLOOKUP(D50,入力エリア!$A$19:$O$78,6,FALSE))</f>
        <v/>
      </c>
      <c r="Y51" s="206"/>
      <c r="Z51" s="206"/>
      <c r="AA51" s="206"/>
      <c r="AB51" s="206"/>
      <c r="AC51" s="206"/>
      <c r="AD51" s="206"/>
      <c r="AE51" s="206"/>
      <c r="AF51" s="207"/>
      <c r="AG51" s="130"/>
      <c r="AH51" s="131"/>
      <c r="AI51" s="131"/>
      <c r="AJ51" s="131"/>
      <c r="AK51" s="132"/>
      <c r="AL51" s="175"/>
      <c r="AM51" s="176"/>
      <c r="AN51" s="177"/>
      <c r="AO51" s="176"/>
      <c r="AP51" s="178"/>
      <c r="AQ51" s="175"/>
      <c r="AR51" s="230" t="str">
        <f>IF(AZ50=0,"",VLOOKUP(D50,入力エリア!$A$19:$O$78,10,FALSE))</f>
        <v/>
      </c>
      <c r="AS51" s="231"/>
      <c r="AT51" s="231"/>
      <c r="AU51" s="231"/>
      <c r="AV51" s="231"/>
      <c r="AW51" s="231"/>
      <c r="AX51" s="232"/>
      <c r="AY51" s="249"/>
      <c r="AZ51" s="249" t="str">
        <f>IF(AT50=0,"",VLOOKUP(AR50,入力エリア!$A$19:$P$78,4,))</f>
        <v/>
      </c>
    </row>
    <row r="52" spans="1:64" ht="33" customHeight="1">
      <c r="C52" s="17"/>
      <c r="D52" s="184">
        <v>42</v>
      </c>
      <c r="E52" s="185"/>
      <c r="F52" s="188" t="str">
        <f>IF(AZ52=0,"",VLOOKUP(D52,入力エリア!$A$19:$P$78,11,FALSE))</f>
        <v/>
      </c>
      <c r="G52" s="189"/>
      <c r="H52" s="192" t="str">
        <f>IF(AZ52=0,"",VLOOKUP(D52,入力エリア!$A$19:$P$78,12,FALSE))</f>
        <v/>
      </c>
      <c r="I52" s="193"/>
      <c r="J52" s="193"/>
      <c r="K52" s="196" t="s">
        <v>100</v>
      </c>
      <c r="L52" s="198" t="str">
        <f>IF(AZ52=0,"",VLOOKUP(D52,入力エリア!$A$19:$P$78,5,))</f>
        <v/>
      </c>
      <c r="M52" s="199"/>
      <c r="N52" s="199"/>
      <c r="O52" s="199"/>
      <c r="P52" s="199"/>
      <c r="Q52" s="199"/>
      <c r="R52" s="200"/>
      <c r="S52" s="201" t="str">
        <f>IF(AZ52=0,"",VLOOKUP(D52,入力エリア!$A$19:$P$78,8,FALSE))</f>
        <v/>
      </c>
      <c r="T52" s="202"/>
      <c r="U52" s="202"/>
      <c r="V52" s="202"/>
      <c r="W52" s="202"/>
      <c r="X52" s="202"/>
      <c r="Y52" s="202"/>
      <c r="Z52" s="202"/>
      <c r="AA52" s="202"/>
      <c r="AB52" s="202"/>
      <c r="AC52" s="203"/>
      <c r="AD52" s="203"/>
      <c r="AE52" s="203"/>
      <c r="AF52" s="204"/>
      <c r="AG52" s="124" t="str">
        <f>IF(AZ52=0,"",VLOOKUP(D52,入力エリア!$A$19:$O$78,3,FALSE))</f>
        <v/>
      </c>
      <c r="AH52" s="125"/>
      <c r="AI52" s="125"/>
      <c r="AJ52" s="125"/>
      <c r="AK52" s="126"/>
      <c r="AL52" s="175" t="str">
        <f>IF(AZ52=0,"",VLOOKUP(D52,入力エリア!$A$19:$O$78,13,FALSE))</f>
        <v/>
      </c>
      <c r="AM52" s="176"/>
      <c r="AN52" s="177" t="str">
        <f>IF(AZ52=0,"",VLOOKUP(D52,入力エリア!$A$19:$O$78,14,FALSE))</f>
        <v/>
      </c>
      <c r="AO52" s="176"/>
      <c r="AP52" s="178" t="str">
        <f>IF(AZ52=0,"",VLOOKUP(D52,入力エリア!$A$19:$O$78,15,FALSE))</f>
        <v/>
      </c>
      <c r="AQ52" s="175"/>
      <c r="AR52" s="227" t="str">
        <f>IF(AZ52=0,"",VLOOKUP(D52,入力エリア!$A$19:$O$78,9,FALSE))</f>
        <v/>
      </c>
      <c r="AS52" s="228"/>
      <c r="AT52" s="228"/>
      <c r="AU52" s="228"/>
      <c r="AV52" s="228"/>
      <c r="AW52" s="228"/>
      <c r="AX52" s="229"/>
      <c r="AY52" s="100" t="str">
        <f>IF(AZ52=0,"",VLOOKUP(D52,入力エリア!$A$19:$P$78,16,TRUE))</f>
        <v/>
      </c>
      <c r="AZ52" s="100">
        <f>VLOOKUP(D52,入力エリア!$A$19:$P$79,16,FALSE)</f>
        <v>0</v>
      </c>
    </row>
    <row r="53" spans="1:64" ht="33" customHeight="1">
      <c r="C53" s="17"/>
      <c r="D53" s="186"/>
      <c r="E53" s="187"/>
      <c r="F53" s="190"/>
      <c r="G53" s="191"/>
      <c r="H53" s="194"/>
      <c r="I53" s="195"/>
      <c r="J53" s="195"/>
      <c r="K53" s="197"/>
      <c r="L53" s="179" t="str">
        <f>IF(AZ52=0,"",VLOOKUP(D52,入力エリア!$A$19:$P$78,4,))</f>
        <v/>
      </c>
      <c r="M53" s="180"/>
      <c r="N53" s="180"/>
      <c r="O53" s="180"/>
      <c r="P53" s="180"/>
      <c r="Q53" s="180"/>
      <c r="R53" s="181"/>
      <c r="S53" s="11"/>
      <c r="T53" s="182" t="str">
        <f>IF(AZ52=0,"",VLOOKUP(D52,入力エリア!$A$19:$O$78,7,FALSE))</f>
        <v/>
      </c>
      <c r="U53" s="182"/>
      <c r="V53" s="183" t="s">
        <v>3</v>
      </c>
      <c r="W53" s="183"/>
      <c r="X53" s="205" t="str">
        <f>IF(AZ52=0,"",VLOOKUP(D52,入力エリア!$A$19:$O$78,6,FALSE))</f>
        <v/>
      </c>
      <c r="Y53" s="206"/>
      <c r="Z53" s="206"/>
      <c r="AA53" s="206"/>
      <c r="AB53" s="206"/>
      <c r="AC53" s="206"/>
      <c r="AD53" s="206"/>
      <c r="AE53" s="206"/>
      <c r="AF53" s="207"/>
      <c r="AG53" s="130"/>
      <c r="AH53" s="131"/>
      <c r="AI53" s="131"/>
      <c r="AJ53" s="131"/>
      <c r="AK53" s="132"/>
      <c r="AL53" s="175"/>
      <c r="AM53" s="176"/>
      <c r="AN53" s="177"/>
      <c r="AO53" s="176"/>
      <c r="AP53" s="178"/>
      <c r="AQ53" s="175"/>
      <c r="AR53" s="230" t="str">
        <f>IF(AZ52=0,"",VLOOKUP(D52,入力エリア!$A$19:$O$78,10,FALSE))</f>
        <v/>
      </c>
      <c r="AS53" s="231"/>
      <c r="AT53" s="231"/>
      <c r="AU53" s="231"/>
      <c r="AV53" s="231"/>
      <c r="AW53" s="231"/>
      <c r="AX53" s="232"/>
      <c r="AY53" s="249"/>
      <c r="AZ53" s="249" t="str">
        <f>IF(AT52=0,"",VLOOKUP(AR52,入力エリア!$A$19:$P$78,4,))</f>
        <v/>
      </c>
    </row>
    <row r="54" spans="1:64" ht="33" customHeight="1">
      <c r="C54" s="17"/>
      <c r="D54" s="184">
        <v>43</v>
      </c>
      <c r="E54" s="185"/>
      <c r="F54" s="188" t="str">
        <f>IF(AZ54=0,"",VLOOKUP(D54,入力エリア!$A$19:$P$78,11,FALSE))</f>
        <v/>
      </c>
      <c r="G54" s="189"/>
      <c r="H54" s="192" t="str">
        <f>IF(AZ54=0,"",VLOOKUP(D54,入力エリア!$A$19:$P$78,12,FALSE))</f>
        <v/>
      </c>
      <c r="I54" s="193"/>
      <c r="J54" s="193"/>
      <c r="K54" s="196" t="s">
        <v>100</v>
      </c>
      <c r="L54" s="198" t="str">
        <f>IF(AZ54=0,"",VLOOKUP(D54,入力エリア!$A$19:$P$78,5,))</f>
        <v/>
      </c>
      <c r="M54" s="199"/>
      <c r="N54" s="199"/>
      <c r="O54" s="199"/>
      <c r="P54" s="199"/>
      <c r="Q54" s="199"/>
      <c r="R54" s="200"/>
      <c r="S54" s="201" t="str">
        <f>IF(AZ54=0,"",VLOOKUP(D54,入力エリア!$A$19:$P$78,8,FALSE))</f>
        <v/>
      </c>
      <c r="T54" s="202"/>
      <c r="U54" s="202"/>
      <c r="V54" s="202"/>
      <c r="W54" s="202"/>
      <c r="X54" s="202"/>
      <c r="Y54" s="202"/>
      <c r="Z54" s="202"/>
      <c r="AA54" s="202"/>
      <c r="AB54" s="202"/>
      <c r="AC54" s="203"/>
      <c r="AD54" s="203"/>
      <c r="AE54" s="203"/>
      <c r="AF54" s="204"/>
      <c r="AG54" s="124" t="str">
        <f>IF(AZ54=0,"",VLOOKUP(D54,入力エリア!$A$19:$O$78,3,FALSE))</f>
        <v/>
      </c>
      <c r="AH54" s="125"/>
      <c r="AI54" s="125"/>
      <c r="AJ54" s="125"/>
      <c r="AK54" s="126"/>
      <c r="AL54" s="175" t="str">
        <f>IF(AZ54=0,"",VLOOKUP(D54,入力エリア!$A$19:$O$78,13,FALSE))</f>
        <v/>
      </c>
      <c r="AM54" s="176"/>
      <c r="AN54" s="177" t="str">
        <f>IF(AZ54=0,"",VLOOKUP(D54,入力エリア!$A$19:$O$78,14,FALSE))</f>
        <v/>
      </c>
      <c r="AO54" s="176"/>
      <c r="AP54" s="178" t="str">
        <f>IF(AZ54=0,"",VLOOKUP(D54,入力エリア!$A$19:$O$78,15,FALSE))</f>
        <v/>
      </c>
      <c r="AQ54" s="175"/>
      <c r="AR54" s="227" t="str">
        <f>IF(AZ54=0,"",VLOOKUP(D54,入力エリア!$A$19:$O$78,9,FALSE))</f>
        <v/>
      </c>
      <c r="AS54" s="228"/>
      <c r="AT54" s="228"/>
      <c r="AU54" s="228"/>
      <c r="AV54" s="228"/>
      <c r="AW54" s="228"/>
      <c r="AX54" s="229"/>
      <c r="AY54" s="100" t="str">
        <f>IF(AZ54=0,"",VLOOKUP(D54,入力エリア!$A$19:$P$78,16,TRUE))</f>
        <v/>
      </c>
      <c r="AZ54" s="100">
        <f>VLOOKUP(D54,入力エリア!$A$19:$P$79,16,FALSE)</f>
        <v>0</v>
      </c>
    </row>
    <row r="55" spans="1:64" ht="33" customHeight="1">
      <c r="C55" s="17"/>
      <c r="D55" s="186"/>
      <c r="E55" s="187"/>
      <c r="F55" s="190"/>
      <c r="G55" s="191"/>
      <c r="H55" s="194"/>
      <c r="I55" s="195"/>
      <c r="J55" s="195"/>
      <c r="K55" s="197"/>
      <c r="L55" s="179" t="str">
        <f>IF(AZ54=0,"",VLOOKUP(D54,入力エリア!$A$19:$P$78,4,))</f>
        <v/>
      </c>
      <c r="M55" s="180"/>
      <c r="N55" s="180"/>
      <c r="O55" s="180"/>
      <c r="P55" s="180"/>
      <c r="Q55" s="180"/>
      <c r="R55" s="181"/>
      <c r="S55" s="11"/>
      <c r="T55" s="182" t="str">
        <f>IF(AZ54=0,"",VLOOKUP(D54,入力エリア!$A$19:$O$78,7,FALSE))</f>
        <v/>
      </c>
      <c r="U55" s="182"/>
      <c r="V55" s="183" t="s">
        <v>3</v>
      </c>
      <c r="W55" s="183"/>
      <c r="X55" s="205" t="str">
        <f>IF(AZ54=0,"",VLOOKUP(D54,入力エリア!$A$19:$O$78,6,FALSE))</f>
        <v/>
      </c>
      <c r="Y55" s="206"/>
      <c r="Z55" s="206"/>
      <c r="AA55" s="206"/>
      <c r="AB55" s="206"/>
      <c r="AC55" s="206"/>
      <c r="AD55" s="206"/>
      <c r="AE55" s="206"/>
      <c r="AF55" s="207"/>
      <c r="AG55" s="130"/>
      <c r="AH55" s="131"/>
      <c r="AI55" s="131"/>
      <c r="AJ55" s="131"/>
      <c r="AK55" s="132"/>
      <c r="AL55" s="175"/>
      <c r="AM55" s="176"/>
      <c r="AN55" s="177"/>
      <c r="AO55" s="176"/>
      <c r="AP55" s="178"/>
      <c r="AQ55" s="175"/>
      <c r="AR55" s="230" t="str">
        <f>IF(AZ54=0,"",VLOOKUP(D54,入力エリア!$A$19:$O$78,10,FALSE))</f>
        <v/>
      </c>
      <c r="AS55" s="231"/>
      <c r="AT55" s="231"/>
      <c r="AU55" s="231"/>
      <c r="AV55" s="231"/>
      <c r="AW55" s="231"/>
      <c r="AX55" s="232"/>
      <c r="AY55" s="249"/>
      <c r="AZ55" s="249" t="str">
        <f>IF(AT54=0,"",VLOOKUP(AR54,入力エリア!$A$19:$P$78,4,))</f>
        <v/>
      </c>
    </row>
    <row r="56" spans="1:64" ht="33" customHeight="1">
      <c r="C56" s="17"/>
      <c r="D56" s="184">
        <v>44</v>
      </c>
      <c r="E56" s="185"/>
      <c r="F56" s="188" t="str">
        <f>IF(AZ56=0,"",VLOOKUP(D56,入力エリア!$A$19:$P$78,11,FALSE))</f>
        <v/>
      </c>
      <c r="G56" s="189"/>
      <c r="H56" s="192" t="str">
        <f>IF(AZ56=0,"",VLOOKUP(D56,入力エリア!$A$19:$P$78,12,FALSE))</f>
        <v/>
      </c>
      <c r="I56" s="193"/>
      <c r="J56" s="193"/>
      <c r="K56" s="196" t="s">
        <v>100</v>
      </c>
      <c r="L56" s="198" t="str">
        <f>IF(AZ56=0,"",VLOOKUP(D56,入力エリア!$A$19:$P$78,5,))</f>
        <v/>
      </c>
      <c r="M56" s="199"/>
      <c r="N56" s="199"/>
      <c r="O56" s="199"/>
      <c r="P56" s="199"/>
      <c r="Q56" s="199"/>
      <c r="R56" s="200"/>
      <c r="S56" s="201" t="str">
        <f>IF(AZ56=0,"",VLOOKUP(D56,入力エリア!$A$19:$P$78,8,FALSE))</f>
        <v/>
      </c>
      <c r="T56" s="202"/>
      <c r="U56" s="202"/>
      <c r="V56" s="202"/>
      <c r="W56" s="202"/>
      <c r="X56" s="202"/>
      <c r="Y56" s="202"/>
      <c r="Z56" s="202"/>
      <c r="AA56" s="202"/>
      <c r="AB56" s="202"/>
      <c r="AC56" s="203"/>
      <c r="AD56" s="203"/>
      <c r="AE56" s="203"/>
      <c r="AF56" s="204"/>
      <c r="AG56" s="124" t="str">
        <f>IF(AZ56=0,"",VLOOKUP(D56,入力エリア!$A$19:$O$78,3,FALSE))</f>
        <v/>
      </c>
      <c r="AH56" s="125"/>
      <c r="AI56" s="125"/>
      <c r="AJ56" s="125"/>
      <c r="AK56" s="126"/>
      <c r="AL56" s="175" t="str">
        <f>IF(AZ56=0,"",VLOOKUP(D56,入力エリア!$A$19:$O$78,13,FALSE))</f>
        <v/>
      </c>
      <c r="AM56" s="176"/>
      <c r="AN56" s="177" t="str">
        <f>IF(AZ56=0,"",VLOOKUP(D56,入力エリア!$A$19:$O$78,14,FALSE))</f>
        <v/>
      </c>
      <c r="AO56" s="176"/>
      <c r="AP56" s="178" t="str">
        <f>IF(AZ56=0,"",VLOOKUP(D56,入力エリア!$A$19:$O$78,15,FALSE))</f>
        <v/>
      </c>
      <c r="AQ56" s="175"/>
      <c r="AR56" s="227" t="str">
        <f>IF(AZ56=0,"",VLOOKUP(D56,入力エリア!$A$19:$O$78,9,FALSE))</f>
        <v/>
      </c>
      <c r="AS56" s="228"/>
      <c r="AT56" s="228"/>
      <c r="AU56" s="228"/>
      <c r="AV56" s="228"/>
      <c r="AW56" s="228"/>
      <c r="AX56" s="229"/>
      <c r="AY56" s="100" t="str">
        <f>IF(AZ56=0,"",VLOOKUP(D56,入力エリア!$A$19:$P$78,16,TRUE))</f>
        <v/>
      </c>
      <c r="AZ56" s="100">
        <f>VLOOKUP(D56,入力エリア!$A$19:$P$79,16,FALSE)</f>
        <v>0</v>
      </c>
    </row>
    <row r="57" spans="1:64" ht="33" customHeight="1">
      <c r="C57" s="17"/>
      <c r="D57" s="186"/>
      <c r="E57" s="187"/>
      <c r="F57" s="190"/>
      <c r="G57" s="191"/>
      <c r="H57" s="194"/>
      <c r="I57" s="195"/>
      <c r="J57" s="195"/>
      <c r="K57" s="197"/>
      <c r="L57" s="179" t="str">
        <f>IF(AZ56=0,"",VLOOKUP(D56,入力エリア!$A$19:$P$78,4,))</f>
        <v/>
      </c>
      <c r="M57" s="180"/>
      <c r="N57" s="180"/>
      <c r="O57" s="180"/>
      <c r="P57" s="180"/>
      <c r="Q57" s="180"/>
      <c r="R57" s="181"/>
      <c r="S57" s="11"/>
      <c r="T57" s="182" t="str">
        <f>IF(AZ56=0,"",VLOOKUP(D56,入力エリア!$A$19:$O$78,7,FALSE))</f>
        <v/>
      </c>
      <c r="U57" s="182"/>
      <c r="V57" s="183" t="s">
        <v>3</v>
      </c>
      <c r="W57" s="183"/>
      <c r="X57" s="205" t="str">
        <f>IF(AZ56=0,"",VLOOKUP(D56,入力エリア!$A$19:$O$78,6,FALSE))</f>
        <v/>
      </c>
      <c r="Y57" s="206"/>
      <c r="Z57" s="206"/>
      <c r="AA57" s="206"/>
      <c r="AB57" s="206"/>
      <c r="AC57" s="206"/>
      <c r="AD57" s="206"/>
      <c r="AE57" s="206"/>
      <c r="AF57" s="207"/>
      <c r="AG57" s="130"/>
      <c r="AH57" s="131"/>
      <c r="AI57" s="131"/>
      <c r="AJ57" s="131"/>
      <c r="AK57" s="132"/>
      <c r="AL57" s="175"/>
      <c r="AM57" s="176"/>
      <c r="AN57" s="177"/>
      <c r="AO57" s="176"/>
      <c r="AP57" s="178"/>
      <c r="AQ57" s="175"/>
      <c r="AR57" s="230" t="str">
        <f>IF(AZ56=0,"",VLOOKUP(D56,入力エリア!$A$19:$O$78,10,FALSE))</f>
        <v/>
      </c>
      <c r="AS57" s="231"/>
      <c r="AT57" s="231"/>
      <c r="AU57" s="231"/>
      <c r="AV57" s="231"/>
      <c r="AW57" s="231"/>
      <c r="AX57" s="232"/>
      <c r="AY57" s="249"/>
      <c r="AZ57" s="249" t="str">
        <f>IF(AT56=0,"",VLOOKUP(AR56,入力エリア!$A$19:$P$78,4,))</f>
        <v/>
      </c>
    </row>
    <row r="58" spans="1:64" ht="33" customHeight="1">
      <c r="C58" s="17"/>
      <c r="D58" s="184">
        <v>45</v>
      </c>
      <c r="E58" s="185"/>
      <c r="F58" s="188" t="str">
        <f>IF(AZ58=0,"",VLOOKUP(D58,入力エリア!$A$19:$P$78,11,FALSE))</f>
        <v/>
      </c>
      <c r="G58" s="189"/>
      <c r="H58" s="192" t="str">
        <f>IF(AZ58=0,"",VLOOKUP(D58,入力エリア!$A$19:$P$78,12,FALSE))</f>
        <v/>
      </c>
      <c r="I58" s="193"/>
      <c r="J58" s="193"/>
      <c r="K58" s="196" t="s">
        <v>100</v>
      </c>
      <c r="L58" s="198" t="str">
        <f>IF(AZ58=0,"",VLOOKUP(D58,入力エリア!$A$19:$P$78,5,))</f>
        <v/>
      </c>
      <c r="M58" s="199"/>
      <c r="N58" s="199"/>
      <c r="O58" s="199"/>
      <c r="P58" s="199"/>
      <c r="Q58" s="199"/>
      <c r="R58" s="200"/>
      <c r="S58" s="201" t="str">
        <f>IF(AZ58=0,"",VLOOKUP(D58,入力エリア!$A$19:$P$78,8,FALSE))</f>
        <v/>
      </c>
      <c r="T58" s="202"/>
      <c r="U58" s="202"/>
      <c r="V58" s="202"/>
      <c r="W58" s="202"/>
      <c r="X58" s="202"/>
      <c r="Y58" s="202"/>
      <c r="Z58" s="202"/>
      <c r="AA58" s="202"/>
      <c r="AB58" s="202"/>
      <c r="AC58" s="203"/>
      <c r="AD58" s="203"/>
      <c r="AE58" s="203"/>
      <c r="AF58" s="204"/>
      <c r="AG58" s="124" t="str">
        <f>IF(AZ58=0,"",VLOOKUP(D58,入力エリア!$A$19:$O$78,3,FALSE))</f>
        <v/>
      </c>
      <c r="AH58" s="125"/>
      <c r="AI58" s="125"/>
      <c r="AJ58" s="125"/>
      <c r="AK58" s="126"/>
      <c r="AL58" s="175" t="str">
        <f>IF(AZ58=0,"",VLOOKUP(D58,入力エリア!$A$19:$O$78,13,FALSE))</f>
        <v/>
      </c>
      <c r="AM58" s="176"/>
      <c r="AN58" s="177" t="str">
        <f>IF(AZ58=0,"",VLOOKUP(D58,入力エリア!$A$19:$O$78,14,FALSE))</f>
        <v/>
      </c>
      <c r="AO58" s="176"/>
      <c r="AP58" s="178" t="str">
        <f>IF(AZ58=0,"",VLOOKUP(D58,入力エリア!$A$19:$O$78,15,FALSE))</f>
        <v/>
      </c>
      <c r="AQ58" s="175"/>
      <c r="AR58" s="227" t="str">
        <f>IF(AZ58=0,"",VLOOKUP(D58,入力エリア!$A$19:$O$78,9,FALSE))</f>
        <v/>
      </c>
      <c r="AS58" s="228"/>
      <c r="AT58" s="228"/>
      <c r="AU58" s="228"/>
      <c r="AV58" s="228"/>
      <c r="AW58" s="228"/>
      <c r="AX58" s="229"/>
      <c r="AY58" s="100" t="str">
        <f>IF(AZ58=0,"",VLOOKUP(D58,入力エリア!$A$19:$P$78,16,TRUE))</f>
        <v/>
      </c>
      <c r="AZ58" s="100">
        <f>VLOOKUP(D58,入力エリア!$A$19:$P$79,16,FALSE)</f>
        <v>0</v>
      </c>
    </row>
    <row r="59" spans="1:64" ht="33" customHeight="1">
      <c r="C59" s="17"/>
      <c r="D59" s="186"/>
      <c r="E59" s="187"/>
      <c r="F59" s="190"/>
      <c r="G59" s="191"/>
      <c r="H59" s="194"/>
      <c r="I59" s="195"/>
      <c r="J59" s="195"/>
      <c r="K59" s="197"/>
      <c r="L59" s="179" t="str">
        <f>IF(AZ58=0,"",VLOOKUP(D58,入力エリア!$A$19:$P$78,4,))</f>
        <v/>
      </c>
      <c r="M59" s="180"/>
      <c r="N59" s="180"/>
      <c r="O59" s="180"/>
      <c r="P59" s="180"/>
      <c r="Q59" s="180"/>
      <c r="R59" s="181"/>
      <c r="S59" s="11"/>
      <c r="T59" s="182" t="str">
        <f>IF(AZ58=0,"",VLOOKUP(D58,入力エリア!$A$19:$O$78,7,FALSE))</f>
        <v/>
      </c>
      <c r="U59" s="182"/>
      <c r="V59" s="183" t="s">
        <v>3</v>
      </c>
      <c r="W59" s="183"/>
      <c r="X59" s="205" t="str">
        <f>IF(AZ58=0,"",VLOOKUP(D58,入力エリア!$A$19:$O$78,6,FALSE))</f>
        <v/>
      </c>
      <c r="Y59" s="206"/>
      <c r="Z59" s="206"/>
      <c r="AA59" s="206"/>
      <c r="AB59" s="206"/>
      <c r="AC59" s="206"/>
      <c r="AD59" s="206"/>
      <c r="AE59" s="206"/>
      <c r="AF59" s="207"/>
      <c r="AG59" s="130"/>
      <c r="AH59" s="131"/>
      <c r="AI59" s="131"/>
      <c r="AJ59" s="131"/>
      <c r="AK59" s="132"/>
      <c r="AL59" s="175"/>
      <c r="AM59" s="176"/>
      <c r="AN59" s="177"/>
      <c r="AO59" s="176"/>
      <c r="AP59" s="178"/>
      <c r="AQ59" s="175"/>
      <c r="AR59" s="230" t="str">
        <f>IF(AZ58=0,"",VLOOKUP(D58,入力エリア!$A$19:$O$78,10,FALSE))</f>
        <v/>
      </c>
      <c r="AS59" s="231"/>
      <c r="AT59" s="231"/>
      <c r="AU59" s="231"/>
      <c r="AV59" s="231"/>
      <c r="AW59" s="231"/>
      <c r="AX59" s="232"/>
      <c r="AY59" s="101"/>
      <c r="AZ59" s="101" t="str">
        <f>IF(AT58=0,"",VLOOKUP(AR58,入力エリア!$A$19:$P$78,4,))</f>
        <v/>
      </c>
    </row>
    <row r="60" spans="1:64" ht="11.25" customHeight="1">
      <c r="C60" s="17"/>
      <c r="D60" s="19"/>
      <c r="E60" s="19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7"/>
    </row>
    <row r="61" spans="1:64" ht="23.25" customHeight="1">
      <c r="C61" s="17"/>
      <c r="E61" s="246" t="s">
        <v>88</v>
      </c>
      <c r="F61" s="246"/>
      <c r="G61" s="246"/>
      <c r="H61" s="246"/>
      <c r="I61" s="246"/>
      <c r="J61" s="246"/>
      <c r="K61" s="246"/>
      <c r="L61" s="246"/>
      <c r="M61" s="246"/>
      <c r="N61" s="246"/>
      <c r="O61" s="246"/>
      <c r="P61" s="246"/>
      <c r="Q61" s="247">
        <f>D20</f>
        <v>0</v>
      </c>
      <c r="R61" s="247"/>
      <c r="S61" s="248" t="s">
        <v>89</v>
      </c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  <c r="AY61" s="17"/>
    </row>
    <row r="62" spans="1:64" ht="11.25" customHeight="1">
      <c r="C62" s="17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9"/>
      <c r="R62" s="29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14"/>
      <c r="AY62" s="17"/>
    </row>
    <row r="63" spans="1:64" s="31" customFormat="1" ht="24.75" customHeight="1">
      <c r="A63" s="13"/>
      <c r="B63" s="13"/>
      <c r="C63" s="17"/>
      <c r="I63" s="241" t="s">
        <v>90</v>
      </c>
      <c r="J63" s="241"/>
      <c r="K63" s="241"/>
      <c r="L63" s="241"/>
      <c r="M63" s="32">
        <f>入力エリア!B10</f>
        <v>0</v>
      </c>
      <c r="N63" s="33" t="s">
        <v>91</v>
      </c>
      <c r="O63" s="242">
        <f>入力エリア!D10</f>
        <v>0</v>
      </c>
      <c r="P63" s="242"/>
      <c r="Q63" s="33" t="s">
        <v>92</v>
      </c>
      <c r="AY63" s="17"/>
      <c r="BC63" s="34"/>
      <c r="BL63" s="34"/>
    </row>
    <row r="64" spans="1:64" ht="11.25" customHeight="1">
      <c r="C64" s="17"/>
      <c r="AY64" s="17"/>
    </row>
    <row r="65" spans="3:56" ht="30" customHeight="1">
      <c r="C65" s="17"/>
      <c r="M65" s="243">
        <f>Q61</f>
        <v>0</v>
      </c>
      <c r="N65" s="243"/>
      <c r="O65" s="243"/>
      <c r="P65" s="243"/>
      <c r="Q65" s="35" t="s">
        <v>131</v>
      </c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244">
        <f>入力エリア!D13</f>
        <v>0</v>
      </c>
      <c r="AK65" s="244"/>
      <c r="AL65" s="244"/>
      <c r="AM65" s="244"/>
      <c r="AN65" s="244"/>
      <c r="AO65" s="244"/>
      <c r="AP65" s="245" t="s">
        <v>93</v>
      </c>
      <c r="AQ65" s="245"/>
      <c r="AY65" s="17"/>
    </row>
    <row r="66" spans="3:56" ht="21.75" customHeight="1">
      <c r="C66" s="17"/>
      <c r="AJ66" s="37"/>
      <c r="AK66" s="37"/>
      <c r="AL66" s="37"/>
      <c r="AM66" s="37"/>
      <c r="AN66" s="37"/>
      <c r="AO66" s="37"/>
      <c r="AY66" s="17"/>
    </row>
    <row r="67" spans="3:56" ht="18.75" customHeight="1">
      <c r="C67" s="17"/>
      <c r="F67" s="225"/>
      <c r="G67" s="225"/>
      <c r="H67" s="225"/>
      <c r="I67" s="225"/>
      <c r="J67" s="225"/>
      <c r="K67" s="225"/>
      <c r="L67" s="225"/>
      <c r="M67" s="225"/>
      <c r="N67" s="225"/>
      <c r="O67" s="225"/>
      <c r="P67" s="225"/>
      <c r="Q67" s="225"/>
      <c r="R67" s="225"/>
      <c r="S67" s="225"/>
      <c r="T67" s="225"/>
      <c r="U67" s="225"/>
      <c r="V67" s="225"/>
      <c r="W67" s="225"/>
      <c r="X67" s="225"/>
      <c r="Y67" s="225"/>
      <c r="Z67" s="225"/>
      <c r="AA67" s="225"/>
      <c r="AB67" s="225"/>
      <c r="AC67" s="225"/>
      <c r="AD67" s="225"/>
      <c r="AE67" s="225"/>
      <c r="AF67" s="225"/>
      <c r="AG67" s="225"/>
      <c r="AH67" s="225"/>
      <c r="AI67" s="225"/>
      <c r="AJ67" s="225"/>
      <c r="AK67" s="225"/>
      <c r="AL67" s="225"/>
      <c r="AM67" s="225"/>
      <c r="AN67" s="225"/>
      <c r="AO67" s="225"/>
      <c r="AP67" s="225"/>
      <c r="AQ67" s="225"/>
      <c r="AR67" s="225"/>
      <c r="AS67" s="225"/>
      <c r="AY67" s="17"/>
    </row>
    <row r="68" spans="3:56" ht="18.75" customHeight="1">
      <c r="C68" s="17"/>
      <c r="D68" s="226" t="s">
        <v>94</v>
      </c>
      <c r="E68" s="226"/>
      <c r="F68" s="38" t="s">
        <v>95</v>
      </c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Y68" s="17"/>
    </row>
    <row r="69" spans="3:56" ht="18.75" customHeight="1">
      <c r="C69" s="17"/>
      <c r="D69" s="38"/>
      <c r="E69" s="38"/>
      <c r="F69" s="38" t="s">
        <v>139</v>
      </c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Y69" s="17"/>
    </row>
    <row r="70" spans="3:56" ht="18.75" customHeight="1">
      <c r="C70" s="17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Y70" s="17"/>
    </row>
    <row r="71" spans="3:56" ht="18.75" customHeight="1">
      <c r="C71" s="17"/>
      <c r="D71" s="38"/>
      <c r="E71" s="38"/>
      <c r="F71" s="39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Y71" s="17"/>
    </row>
    <row r="72" spans="3:56" ht="29.25" customHeight="1"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40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Y72" s="17"/>
    </row>
    <row r="73" spans="3:56" ht="15" customHeight="1"/>
    <row r="74" spans="3:56" ht="15" customHeight="1"/>
    <row r="75" spans="3:56" ht="15" customHeight="1">
      <c r="BD75" s="41"/>
    </row>
    <row r="76" spans="3:56" ht="15" customHeight="1">
      <c r="BD76" s="41"/>
    </row>
  </sheetData>
  <dataConsolidate/>
  <mergeCells count="323">
    <mergeCell ref="AP65:AQ65"/>
    <mergeCell ref="F67:AS67"/>
    <mergeCell ref="D68:E68"/>
    <mergeCell ref="E61:P61"/>
    <mergeCell ref="Q61:R61"/>
    <mergeCell ref="S61:AJ61"/>
    <mergeCell ref="I63:L63"/>
    <mergeCell ref="O63:P63"/>
    <mergeCell ref="M65:P65"/>
    <mergeCell ref="AJ65:AO65"/>
    <mergeCell ref="AZ58:AZ59"/>
    <mergeCell ref="L59:R59"/>
    <mergeCell ref="T59:U59"/>
    <mergeCell ref="V59:W59"/>
    <mergeCell ref="X59:AF59"/>
    <mergeCell ref="AR59:AX59"/>
    <mergeCell ref="AG58:AK59"/>
    <mergeCell ref="AL58:AM59"/>
    <mergeCell ref="AN58:AO59"/>
    <mergeCell ref="AP58:AQ59"/>
    <mergeCell ref="AR58:AX58"/>
    <mergeCell ref="AY58:AY59"/>
    <mergeCell ref="D58:E59"/>
    <mergeCell ref="F58:G59"/>
    <mergeCell ref="H58:J59"/>
    <mergeCell ref="K58:K59"/>
    <mergeCell ref="L58:R58"/>
    <mergeCell ref="S58:AF58"/>
    <mergeCell ref="AZ56:AZ57"/>
    <mergeCell ref="L57:R57"/>
    <mergeCell ref="T57:U57"/>
    <mergeCell ref="V57:W57"/>
    <mergeCell ref="X57:AF57"/>
    <mergeCell ref="AR57:AX57"/>
    <mergeCell ref="AG56:AK57"/>
    <mergeCell ref="AL56:AM57"/>
    <mergeCell ref="AN56:AO57"/>
    <mergeCell ref="AP56:AQ57"/>
    <mergeCell ref="AR56:AX56"/>
    <mergeCell ref="AY56:AY57"/>
    <mergeCell ref="D56:E57"/>
    <mergeCell ref="F56:G57"/>
    <mergeCell ref="H56:J57"/>
    <mergeCell ref="K56:K57"/>
    <mergeCell ref="L56:R56"/>
    <mergeCell ref="S56:AF56"/>
    <mergeCell ref="AZ54:AZ55"/>
    <mergeCell ref="L55:R55"/>
    <mergeCell ref="T55:U55"/>
    <mergeCell ref="V55:W55"/>
    <mergeCell ref="X55:AF55"/>
    <mergeCell ref="AR55:AX55"/>
    <mergeCell ref="AG54:AK55"/>
    <mergeCell ref="AL54:AM55"/>
    <mergeCell ref="AN54:AO55"/>
    <mergeCell ref="AP54:AQ55"/>
    <mergeCell ref="AR54:AX54"/>
    <mergeCell ref="AY54:AY55"/>
    <mergeCell ref="D54:E55"/>
    <mergeCell ref="F54:G55"/>
    <mergeCell ref="H54:J55"/>
    <mergeCell ref="K54:K55"/>
    <mergeCell ref="L54:R54"/>
    <mergeCell ref="S54:AF54"/>
    <mergeCell ref="AZ52:AZ53"/>
    <mergeCell ref="L53:R53"/>
    <mergeCell ref="T53:U53"/>
    <mergeCell ref="V53:W53"/>
    <mergeCell ref="X53:AF53"/>
    <mergeCell ref="AR53:AX53"/>
    <mergeCell ref="AG52:AK53"/>
    <mergeCell ref="AL52:AM53"/>
    <mergeCell ref="AN52:AO53"/>
    <mergeCell ref="AP52:AQ53"/>
    <mergeCell ref="AR52:AX52"/>
    <mergeCell ref="AY52:AY53"/>
    <mergeCell ref="D52:E53"/>
    <mergeCell ref="F52:G53"/>
    <mergeCell ref="H52:J53"/>
    <mergeCell ref="K52:K53"/>
    <mergeCell ref="L52:R52"/>
    <mergeCell ref="S52:AF52"/>
    <mergeCell ref="AZ50:AZ51"/>
    <mergeCell ref="L51:R51"/>
    <mergeCell ref="T51:U51"/>
    <mergeCell ref="V51:W51"/>
    <mergeCell ref="X51:AF51"/>
    <mergeCell ref="AR51:AX51"/>
    <mergeCell ref="AG50:AK51"/>
    <mergeCell ref="AL50:AM51"/>
    <mergeCell ref="AN50:AO51"/>
    <mergeCell ref="AP50:AQ51"/>
    <mergeCell ref="AR50:AX50"/>
    <mergeCell ref="AY50:AY51"/>
    <mergeCell ref="D50:E51"/>
    <mergeCell ref="F50:G51"/>
    <mergeCell ref="H50:J51"/>
    <mergeCell ref="K50:K51"/>
    <mergeCell ref="L50:R50"/>
    <mergeCell ref="S50:AF50"/>
    <mergeCell ref="AZ48:AZ49"/>
    <mergeCell ref="L49:R49"/>
    <mergeCell ref="T49:U49"/>
    <mergeCell ref="V49:W49"/>
    <mergeCell ref="X49:AF49"/>
    <mergeCell ref="AR49:AX49"/>
    <mergeCell ref="AG48:AK49"/>
    <mergeCell ref="AL48:AM49"/>
    <mergeCell ref="AN48:AO49"/>
    <mergeCell ref="AP48:AQ49"/>
    <mergeCell ref="AR48:AX48"/>
    <mergeCell ref="AY48:AY49"/>
    <mergeCell ref="D48:E49"/>
    <mergeCell ref="F48:G49"/>
    <mergeCell ref="H48:J49"/>
    <mergeCell ref="K48:K49"/>
    <mergeCell ref="L48:R48"/>
    <mergeCell ref="S48:AF48"/>
    <mergeCell ref="AZ46:AZ47"/>
    <mergeCell ref="L47:R47"/>
    <mergeCell ref="T47:U47"/>
    <mergeCell ref="V47:W47"/>
    <mergeCell ref="X47:AF47"/>
    <mergeCell ref="AR47:AX47"/>
    <mergeCell ref="AG46:AK47"/>
    <mergeCell ref="AL46:AM47"/>
    <mergeCell ref="AN46:AO47"/>
    <mergeCell ref="AP46:AQ47"/>
    <mergeCell ref="AR46:AX46"/>
    <mergeCell ref="AY46:AY47"/>
    <mergeCell ref="D46:E47"/>
    <mergeCell ref="F46:G47"/>
    <mergeCell ref="H46:J47"/>
    <mergeCell ref="K46:K47"/>
    <mergeCell ref="L46:R46"/>
    <mergeCell ref="S46:AF46"/>
    <mergeCell ref="AZ44:AZ45"/>
    <mergeCell ref="L45:R45"/>
    <mergeCell ref="T45:U45"/>
    <mergeCell ref="V45:W45"/>
    <mergeCell ref="X45:AF45"/>
    <mergeCell ref="AR45:AX45"/>
    <mergeCell ref="AG44:AK45"/>
    <mergeCell ref="AL44:AM45"/>
    <mergeCell ref="AN44:AO45"/>
    <mergeCell ref="AP44:AQ45"/>
    <mergeCell ref="AR44:AX44"/>
    <mergeCell ref="AY44:AY45"/>
    <mergeCell ref="D44:E45"/>
    <mergeCell ref="F44:G45"/>
    <mergeCell ref="H44:J45"/>
    <mergeCell ref="K44:K45"/>
    <mergeCell ref="L44:R44"/>
    <mergeCell ref="S44:AF44"/>
    <mergeCell ref="AZ42:AZ43"/>
    <mergeCell ref="L43:R43"/>
    <mergeCell ref="T43:U43"/>
    <mergeCell ref="V43:W43"/>
    <mergeCell ref="X43:AF43"/>
    <mergeCell ref="AR43:AX43"/>
    <mergeCell ref="AG42:AK43"/>
    <mergeCell ref="AL42:AM43"/>
    <mergeCell ref="AN42:AO43"/>
    <mergeCell ref="AP42:AQ43"/>
    <mergeCell ref="AR42:AX42"/>
    <mergeCell ref="AY42:AY43"/>
    <mergeCell ref="D42:E43"/>
    <mergeCell ref="F42:G43"/>
    <mergeCell ref="H42:J43"/>
    <mergeCell ref="K42:K43"/>
    <mergeCell ref="L42:R42"/>
    <mergeCell ref="S42:AF42"/>
    <mergeCell ref="AZ40:AZ41"/>
    <mergeCell ref="L41:R41"/>
    <mergeCell ref="T41:U41"/>
    <mergeCell ref="V41:W41"/>
    <mergeCell ref="X41:AF41"/>
    <mergeCell ref="AR41:AX41"/>
    <mergeCell ref="AG40:AK41"/>
    <mergeCell ref="AL40:AM41"/>
    <mergeCell ref="AN40:AO41"/>
    <mergeCell ref="AP40:AQ41"/>
    <mergeCell ref="AR40:AX40"/>
    <mergeCell ref="AY40:AY41"/>
    <mergeCell ref="D40:E41"/>
    <mergeCell ref="F40:G41"/>
    <mergeCell ref="H40:J41"/>
    <mergeCell ref="K40:K41"/>
    <mergeCell ref="L40:R40"/>
    <mergeCell ref="S40:AF40"/>
    <mergeCell ref="AZ38:AZ39"/>
    <mergeCell ref="L39:R39"/>
    <mergeCell ref="T39:U39"/>
    <mergeCell ref="V39:W39"/>
    <mergeCell ref="X39:AF39"/>
    <mergeCell ref="AR39:AX39"/>
    <mergeCell ref="AG38:AK39"/>
    <mergeCell ref="AL38:AM39"/>
    <mergeCell ref="AN38:AO39"/>
    <mergeCell ref="AP38:AQ39"/>
    <mergeCell ref="AR38:AX38"/>
    <mergeCell ref="AY38:AY39"/>
    <mergeCell ref="D38:E39"/>
    <mergeCell ref="F38:G39"/>
    <mergeCell ref="H38:J39"/>
    <mergeCell ref="K38:K39"/>
    <mergeCell ref="L38:R38"/>
    <mergeCell ref="S38:AF38"/>
    <mergeCell ref="AZ36:AZ37"/>
    <mergeCell ref="L37:R37"/>
    <mergeCell ref="T37:U37"/>
    <mergeCell ref="V37:W37"/>
    <mergeCell ref="X37:AF37"/>
    <mergeCell ref="AR37:AX37"/>
    <mergeCell ref="AG36:AK37"/>
    <mergeCell ref="AL36:AM37"/>
    <mergeCell ref="AN36:AO37"/>
    <mergeCell ref="AP36:AQ37"/>
    <mergeCell ref="AR36:AX36"/>
    <mergeCell ref="AY36:AY37"/>
    <mergeCell ref="D36:E37"/>
    <mergeCell ref="F36:G37"/>
    <mergeCell ref="H36:J37"/>
    <mergeCell ref="K36:K37"/>
    <mergeCell ref="L36:R36"/>
    <mergeCell ref="S36:AF36"/>
    <mergeCell ref="L32:R32"/>
    <mergeCell ref="S32:AF32"/>
    <mergeCell ref="AZ34:AZ35"/>
    <mergeCell ref="L35:R35"/>
    <mergeCell ref="T35:U35"/>
    <mergeCell ref="V35:W35"/>
    <mergeCell ref="X35:AF35"/>
    <mergeCell ref="AR35:AX35"/>
    <mergeCell ref="AG34:AK35"/>
    <mergeCell ref="AL34:AM35"/>
    <mergeCell ref="AN34:AO35"/>
    <mergeCell ref="AP34:AQ35"/>
    <mergeCell ref="AR34:AX34"/>
    <mergeCell ref="AY34:AY35"/>
    <mergeCell ref="X31:AF31"/>
    <mergeCell ref="AR31:AX31"/>
    <mergeCell ref="D34:E35"/>
    <mergeCell ref="F34:G35"/>
    <mergeCell ref="H34:J35"/>
    <mergeCell ref="K34:K35"/>
    <mergeCell ref="L34:R34"/>
    <mergeCell ref="S34:AF34"/>
    <mergeCell ref="AZ32:AZ33"/>
    <mergeCell ref="L33:R33"/>
    <mergeCell ref="T33:U33"/>
    <mergeCell ref="V33:W33"/>
    <mergeCell ref="X33:AF33"/>
    <mergeCell ref="AR33:AX33"/>
    <mergeCell ref="AG32:AK33"/>
    <mergeCell ref="AL32:AM33"/>
    <mergeCell ref="AN32:AO33"/>
    <mergeCell ref="AP32:AQ33"/>
    <mergeCell ref="AR32:AX32"/>
    <mergeCell ref="AY32:AY33"/>
    <mergeCell ref="D32:E33"/>
    <mergeCell ref="F32:G33"/>
    <mergeCell ref="H32:J33"/>
    <mergeCell ref="K32:K33"/>
    <mergeCell ref="AZ27:AZ29"/>
    <mergeCell ref="L28:R29"/>
    <mergeCell ref="S28:W29"/>
    <mergeCell ref="X28:AF29"/>
    <mergeCell ref="AL28:AM29"/>
    <mergeCell ref="AN28:AO29"/>
    <mergeCell ref="AP28:AQ29"/>
    <mergeCell ref="AR28:AX29"/>
    <mergeCell ref="D30:E31"/>
    <mergeCell ref="F30:G31"/>
    <mergeCell ref="H30:J31"/>
    <mergeCell ref="K30:K31"/>
    <mergeCell ref="L30:R30"/>
    <mergeCell ref="S30:AF30"/>
    <mergeCell ref="AG30:AK31"/>
    <mergeCell ref="AL30:AM31"/>
    <mergeCell ref="AN30:AO31"/>
    <mergeCell ref="AP30:AQ31"/>
    <mergeCell ref="AR30:AX30"/>
    <mergeCell ref="AY30:AY31"/>
    <mergeCell ref="AZ30:AZ31"/>
    <mergeCell ref="L31:R31"/>
    <mergeCell ref="T31:U31"/>
    <mergeCell ref="V31:W31"/>
    <mergeCell ref="D27:E29"/>
    <mergeCell ref="F27:G29"/>
    <mergeCell ref="H27:K29"/>
    <mergeCell ref="L27:R27"/>
    <mergeCell ref="S27:AF27"/>
    <mergeCell ref="AG27:AK29"/>
    <mergeCell ref="AL27:AQ27"/>
    <mergeCell ref="AR27:AX27"/>
    <mergeCell ref="AY27:AY29"/>
    <mergeCell ref="D20:J24"/>
    <mergeCell ref="K20:Q24"/>
    <mergeCell ref="R20:AE24"/>
    <mergeCell ref="AF20:AF21"/>
    <mergeCell ref="AG20:AG21"/>
    <mergeCell ref="AH20:AI21"/>
    <mergeCell ref="AJ20:AK21"/>
    <mergeCell ref="AR20:AX24"/>
    <mergeCell ref="AF22:AQ24"/>
    <mergeCell ref="I15:J16"/>
    <mergeCell ref="K14:W16"/>
    <mergeCell ref="H3:AW5"/>
    <mergeCell ref="D4:G6"/>
    <mergeCell ref="D18:J19"/>
    <mergeCell ref="K18:Q19"/>
    <mergeCell ref="R18:AE19"/>
    <mergeCell ref="AF18:AQ19"/>
    <mergeCell ref="AR18:AX19"/>
    <mergeCell ref="C7:AY10"/>
    <mergeCell ref="AT11:AX16"/>
    <mergeCell ref="E12:E13"/>
    <mergeCell ref="F12:G13"/>
    <mergeCell ref="Y14:Y16"/>
    <mergeCell ref="AF14:AM16"/>
    <mergeCell ref="AN14:AP16"/>
    <mergeCell ref="G15:H16"/>
  </mergeCells>
  <phoneticPr fontId="1"/>
  <pageMargins left="0.78740157480314965" right="0.59055118110236227" top="0.78740157480314965" bottom="0.39370078740157483" header="0.31496062992125984" footer="0.31496062992125984"/>
  <pageSetup paperSize="9" scale="50" fitToHeight="0" orientation="portrait" r:id="rId1"/>
  <headerFooter alignWithMargins="0"/>
  <colBreaks count="1" manualBreakCount="1">
    <brk id="52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B68F4-C7A2-4CB4-A225-3E0A7C1171AF}">
  <sheetPr>
    <tabColor indexed="10"/>
    <pageSetUpPr fitToPage="1"/>
  </sheetPr>
  <dimension ref="A1:BL76"/>
  <sheetViews>
    <sheetView showGridLines="0" view="pageBreakPreview" topLeftCell="A25" zoomScaleNormal="90" zoomScaleSheetLayoutView="100" workbookViewId="0">
      <selection activeCell="AL70" sqref="AL70"/>
    </sheetView>
  </sheetViews>
  <sheetFormatPr defaultColWidth="9" defaultRowHeight="13"/>
  <cols>
    <col min="1" max="2" width="3" style="13" customWidth="1"/>
    <col min="3" max="3" width="2.5" style="13" customWidth="1"/>
    <col min="4" max="7" width="2.83203125" style="13" customWidth="1"/>
    <col min="8" max="9" width="1.5" style="13" customWidth="1"/>
    <col min="10" max="10" width="4.5" style="13" customWidth="1"/>
    <col min="11" max="11" width="4.08203125" style="13" customWidth="1"/>
    <col min="12" max="12" width="2.25" style="13" customWidth="1"/>
    <col min="13" max="16" width="2.83203125" style="13" customWidth="1"/>
    <col min="17" max="17" width="3.58203125" style="13" customWidth="1"/>
    <col min="18" max="18" width="5.5" style="13" customWidth="1"/>
    <col min="19" max="19" width="1.33203125" style="13" customWidth="1"/>
    <col min="20" max="21" width="1.58203125" style="13" customWidth="1"/>
    <col min="22" max="27" width="2.25" style="13" customWidth="1"/>
    <col min="28" max="28" width="1.08203125" style="13" customWidth="1"/>
    <col min="29" max="30" width="2.25" style="13" customWidth="1"/>
    <col min="31" max="31" width="1.25" style="13" customWidth="1"/>
    <col min="32" max="32" width="4.5" style="13" customWidth="1"/>
    <col min="33" max="33" width="7.25" style="13" customWidth="1"/>
    <col min="34" max="35" width="2.83203125" style="13" customWidth="1"/>
    <col min="36" max="36" width="7" style="13" customWidth="1"/>
    <col min="37" max="37" width="5.75" style="13" customWidth="1"/>
    <col min="38" max="43" width="3.75" style="13" customWidth="1"/>
    <col min="44" max="45" width="1.33203125" style="13" customWidth="1"/>
    <col min="46" max="46" width="5" style="13" customWidth="1"/>
    <col min="47" max="47" width="2.83203125" style="13" customWidth="1"/>
    <col min="48" max="49" width="3.75" style="13" customWidth="1"/>
    <col min="50" max="50" width="2.75" style="13" customWidth="1"/>
    <col min="51" max="51" width="13.5" style="13" customWidth="1"/>
    <col min="52" max="52" width="2.08203125" style="13" customWidth="1"/>
    <col min="53" max="54" width="11.33203125" style="13" customWidth="1"/>
    <col min="55" max="55" width="6.83203125" style="16" customWidth="1"/>
    <col min="56" max="56" width="30.08203125" style="13" customWidth="1"/>
    <col min="57" max="61" width="4.5" style="13" customWidth="1"/>
    <col min="62" max="63" width="7.75" style="13" customWidth="1"/>
    <col min="64" max="64" width="14.33203125" style="16" customWidth="1"/>
    <col min="65" max="84" width="7.75" style="13" customWidth="1"/>
    <col min="85" max="16384" width="9" style="13"/>
  </cols>
  <sheetData>
    <row r="1" spans="3:64">
      <c r="BA1" s="14"/>
      <c r="BB1" s="14"/>
      <c r="BC1" s="15"/>
      <c r="BD1" s="14"/>
      <c r="BE1" s="14"/>
      <c r="BF1" s="14"/>
      <c r="BG1" s="14"/>
      <c r="BH1" s="14"/>
      <c r="BI1" s="14"/>
    </row>
    <row r="2" spans="3:64">
      <c r="BA2" s="14"/>
      <c r="BB2" s="14"/>
      <c r="BC2" s="15"/>
      <c r="BD2" s="14"/>
      <c r="BE2" s="14"/>
      <c r="BF2" s="14"/>
      <c r="BG2" s="14"/>
      <c r="BH2" s="14"/>
      <c r="BI2" s="14"/>
    </row>
    <row r="3" spans="3:64" ht="13.5" customHeight="1">
      <c r="D3" s="51"/>
      <c r="E3" s="51"/>
      <c r="F3" s="51"/>
      <c r="G3" s="51"/>
      <c r="H3" s="63" t="str">
        <f>入力エリア!B9</f>
        <v>令和２年度全国中学生ウエイトリフティング競技通信記録会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49"/>
      <c r="AY3" s="51"/>
      <c r="BA3" s="14"/>
      <c r="BB3" s="14"/>
      <c r="BC3" s="47"/>
      <c r="BD3" s="14"/>
      <c r="BE3" s="14"/>
      <c r="BF3" s="14"/>
      <c r="BG3" s="14"/>
      <c r="BH3" s="14"/>
      <c r="BI3" s="14"/>
      <c r="BL3" s="48"/>
    </row>
    <row r="4" spans="3:64" ht="20.25" customHeight="1">
      <c r="C4" s="51"/>
      <c r="D4" s="64" t="s">
        <v>128</v>
      </c>
      <c r="E4" s="65"/>
      <c r="F4" s="65"/>
      <c r="G4" s="66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49"/>
      <c r="AY4" s="51"/>
      <c r="BA4" s="14"/>
      <c r="BB4" s="14"/>
      <c r="BC4" s="47"/>
      <c r="BD4" s="14"/>
      <c r="BE4" s="14"/>
      <c r="BF4" s="14"/>
      <c r="BG4" s="14"/>
      <c r="BH4" s="14"/>
      <c r="BI4" s="14"/>
      <c r="BL4" s="48"/>
    </row>
    <row r="5" spans="3:64" ht="6.75" customHeight="1">
      <c r="C5" s="51"/>
      <c r="D5" s="67"/>
      <c r="E5" s="68"/>
      <c r="F5" s="68"/>
      <c r="G5" s="69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49"/>
      <c r="AY5" s="51"/>
      <c r="BA5" s="14"/>
      <c r="BB5" s="14"/>
      <c r="BC5" s="47"/>
      <c r="BD5" s="14"/>
      <c r="BE5" s="14"/>
      <c r="BF5" s="14"/>
      <c r="BG5" s="14"/>
      <c r="BH5" s="14"/>
      <c r="BI5" s="14"/>
      <c r="BL5" s="48"/>
    </row>
    <row r="6" spans="3:64" ht="6.75" customHeight="1">
      <c r="C6" s="51"/>
      <c r="D6" s="70"/>
      <c r="E6" s="71"/>
      <c r="F6" s="71"/>
      <c r="G6" s="72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BA6" s="14"/>
      <c r="BB6" s="14"/>
      <c r="BC6" s="47"/>
      <c r="BD6" s="14"/>
      <c r="BE6" s="14"/>
      <c r="BF6" s="14"/>
      <c r="BG6" s="14"/>
      <c r="BH6" s="14"/>
      <c r="BI6" s="14"/>
      <c r="BL6" s="48"/>
    </row>
    <row r="7" spans="3:64" ht="6.75" customHeight="1">
      <c r="C7" s="63" t="s">
        <v>107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BA7" s="14"/>
      <c r="BB7" s="14"/>
      <c r="BC7" s="15"/>
      <c r="BD7" s="14"/>
      <c r="BE7" s="14"/>
      <c r="BF7" s="14"/>
      <c r="BG7" s="14"/>
      <c r="BH7" s="14"/>
      <c r="BI7" s="14"/>
    </row>
    <row r="8" spans="3:64" ht="6.75" customHeight="1"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BA8" s="14"/>
      <c r="BB8" s="14"/>
      <c r="BC8" s="15"/>
      <c r="BD8" s="14"/>
      <c r="BE8" s="14"/>
      <c r="BF8" s="14"/>
      <c r="BG8" s="14"/>
      <c r="BH8" s="14"/>
      <c r="BI8" s="14"/>
    </row>
    <row r="9" spans="3:64" ht="6.75" customHeight="1"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BA9" s="14"/>
      <c r="BB9" s="14"/>
      <c r="BC9" s="15"/>
      <c r="BD9" s="14"/>
      <c r="BE9" s="14"/>
      <c r="BF9" s="14"/>
      <c r="BG9" s="14"/>
      <c r="BH9" s="14"/>
      <c r="BI9" s="14"/>
    </row>
    <row r="10" spans="3:64" ht="6.75" customHeight="1"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BA10" s="14"/>
      <c r="BB10" s="14"/>
      <c r="BC10" s="15"/>
      <c r="BD10" s="14"/>
      <c r="BE10" s="14"/>
      <c r="BF10" s="14"/>
      <c r="BG10" s="14"/>
      <c r="BH10" s="14"/>
      <c r="BI10" s="14"/>
    </row>
    <row r="11" spans="3:64" ht="10.5" customHeight="1">
      <c r="C11" s="17"/>
      <c r="D11" s="12"/>
      <c r="E11" s="12"/>
      <c r="F11" s="12"/>
      <c r="G11" s="12"/>
      <c r="H11" s="12"/>
      <c r="I11" s="12"/>
      <c r="J11" s="12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73"/>
      <c r="AU11" s="73"/>
      <c r="AV11" s="73"/>
      <c r="AW11" s="73"/>
      <c r="AX11" s="73"/>
      <c r="AY11" s="17"/>
      <c r="BA11" s="14"/>
      <c r="BB11" s="14"/>
      <c r="BC11" s="15"/>
      <c r="BD11" s="14"/>
      <c r="BE11" s="14"/>
      <c r="BF11" s="14"/>
      <c r="BG11" s="14"/>
      <c r="BH11" s="14"/>
      <c r="BI11" s="14"/>
    </row>
    <row r="12" spans="3:64" ht="6.75" customHeight="1">
      <c r="C12" s="17"/>
      <c r="D12" s="10"/>
      <c r="E12" s="74" t="str">
        <f>IF(入力エリア!Q64="〇","4",IF(入力エリア!Q49="〇","3",IF(入力エリア!Q34="〇","2","1")))</f>
        <v>1</v>
      </c>
      <c r="F12" s="75" t="s">
        <v>69</v>
      </c>
      <c r="G12" s="75"/>
      <c r="I12" s="19"/>
      <c r="J12" s="10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73"/>
      <c r="AU12" s="73"/>
      <c r="AV12" s="73"/>
      <c r="AW12" s="73"/>
      <c r="AX12" s="73"/>
      <c r="AY12" s="17"/>
      <c r="BA12" s="14"/>
      <c r="BB12" s="14"/>
      <c r="BC12" s="15"/>
      <c r="BD12" s="14"/>
      <c r="BE12" s="14"/>
      <c r="BF12" s="14"/>
      <c r="BG12" s="14"/>
      <c r="BH12" s="14"/>
      <c r="BI12" s="14"/>
    </row>
    <row r="13" spans="3:64" ht="12" customHeight="1">
      <c r="C13" s="17"/>
      <c r="D13" s="10"/>
      <c r="E13" s="74"/>
      <c r="F13" s="75"/>
      <c r="G13" s="75"/>
      <c r="I13" s="19"/>
      <c r="J13" s="10"/>
      <c r="K13" s="19"/>
      <c r="L13" s="19"/>
      <c r="M13" s="19"/>
      <c r="N13" s="19"/>
      <c r="O13" s="19"/>
      <c r="P13" s="19"/>
      <c r="AT13" s="73"/>
      <c r="AU13" s="73"/>
      <c r="AV13" s="73"/>
      <c r="AW13" s="73"/>
      <c r="AX13" s="73"/>
      <c r="AY13" s="17"/>
      <c r="BA13" s="14"/>
      <c r="BB13" s="14"/>
      <c r="BC13" s="15"/>
      <c r="BD13" s="14"/>
      <c r="BE13" s="14"/>
      <c r="BF13" s="14"/>
      <c r="BG13" s="14"/>
      <c r="BH13" s="14"/>
      <c r="BI13" s="14"/>
    </row>
    <row r="14" spans="3:64" ht="6.75" customHeight="1">
      <c r="C14" s="17"/>
      <c r="D14" s="10"/>
      <c r="E14" s="19"/>
      <c r="F14" s="19"/>
      <c r="G14" s="19"/>
      <c r="H14" s="19"/>
      <c r="I14" s="19"/>
      <c r="J14" s="10"/>
      <c r="K14" s="80" t="str">
        <f>'参加申込書1-15'!K14:W16</f>
        <v>日本協会　宛</v>
      </c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2"/>
      <c r="Y14" s="76"/>
      <c r="Z14" s="20"/>
      <c r="AA14" s="20"/>
      <c r="AB14" s="20"/>
      <c r="AC14" s="20"/>
      <c r="AD14" s="20"/>
      <c r="AE14" s="20"/>
      <c r="AF14" s="260"/>
      <c r="AG14" s="260"/>
      <c r="AH14" s="260"/>
      <c r="AI14" s="260"/>
      <c r="AJ14" s="260"/>
      <c r="AK14" s="260"/>
      <c r="AL14" s="260"/>
      <c r="AM14" s="260"/>
      <c r="AN14" s="77"/>
      <c r="AO14" s="78"/>
      <c r="AP14" s="78"/>
      <c r="AT14" s="73"/>
      <c r="AU14" s="73"/>
      <c r="AV14" s="73"/>
      <c r="AW14" s="73"/>
      <c r="AX14" s="73"/>
      <c r="AY14" s="17"/>
      <c r="BA14" s="14"/>
      <c r="BB14" s="14"/>
      <c r="BC14" s="15"/>
      <c r="BD14" s="14"/>
      <c r="BE14" s="14"/>
      <c r="BF14" s="14"/>
      <c r="BG14" s="14"/>
      <c r="BH14" s="14"/>
      <c r="BI14" s="14"/>
    </row>
    <row r="15" spans="3:64" ht="6.75" customHeight="1">
      <c r="C15" s="17"/>
      <c r="D15" s="10"/>
      <c r="E15" s="19"/>
      <c r="F15" s="19"/>
      <c r="G15" s="79">
        <v>4</v>
      </c>
      <c r="H15" s="79"/>
      <c r="I15" s="75" t="s">
        <v>70</v>
      </c>
      <c r="J15" s="75"/>
      <c r="K15" s="83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5"/>
      <c r="Y15" s="76"/>
      <c r="Z15" s="20"/>
      <c r="AA15" s="20"/>
      <c r="AB15" s="20"/>
      <c r="AC15" s="20"/>
      <c r="AD15" s="20"/>
      <c r="AE15" s="20"/>
      <c r="AF15" s="260"/>
      <c r="AG15" s="260"/>
      <c r="AH15" s="260"/>
      <c r="AI15" s="260"/>
      <c r="AJ15" s="260"/>
      <c r="AK15" s="260"/>
      <c r="AL15" s="260"/>
      <c r="AM15" s="260"/>
      <c r="AN15" s="78"/>
      <c r="AO15" s="78"/>
      <c r="AP15" s="78"/>
      <c r="AT15" s="73"/>
      <c r="AU15" s="73"/>
      <c r="AV15" s="73"/>
      <c r="AW15" s="73"/>
      <c r="AX15" s="73"/>
      <c r="AY15" s="17"/>
      <c r="BA15" s="14"/>
      <c r="BB15" s="14"/>
      <c r="BC15" s="15"/>
      <c r="BD15" s="14"/>
      <c r="BE15" s="14"/>
      <c r="BF15" s="14"/>
      <c r="BG15" s="14"/>
      <c r="BH15" s="14"/>
      <c r="BI15" s="14"/>
    </row>
    <row r="16" spans="3:64" ht="6.75" customHeight="1">
      <c r="C16" s="17"/>
      <c r="D16" s="10"/>
      <c r="E16" s="19"/>
      <c r="F16" s="19"/>
      <c r="G16" s="79"/>
      <c r="H16" s="79"/>
      <c r="I16" s="75"/>
      <c r="J16" s="75"/>
      <c r="K16" s="86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8"/>
      <c r="Y16" s="76"/>
      <c r="Z16" s="20"/>
      <c r="AA16" s="20"/>
      <c r="AB16" s="20"/>
      <c r="AC16" s="20"/>
      <c r="AD16" s="20"/>
      <c r="AE16" s="20"/>
      <c r="AF16" s="260"/>
      <c r="AG16" s="260"/>
      <c r="AH16" s="260"/>
      <c r="AI16" s="260"/>
      <c r="AJ16" s="260"/>
      <c r="AK16" s="260"/>
      <c r="AL16" s="260"/>
      <c r="AM16" s="260"/>
      <c r="AN16" s="78"/>
      <c r="AO16" s="78"/>
      <c r="AP16" s="78"/>
      <c r="AT16" s="73"/>
      <c r="AU16" s="73"/>
      <c r="AV16" s="73"/>
      <c r="AW16" s="73"/>
      <c r="AX16" s="73"/>
      <c r="AY16" s="17"/>
      <c r="BA16" s="14"/>
      <c r="BB16" s="14"/>
      <c r="BC16" s="15"/>
      <c r="BD16" s="14"/>
      <c r="BE16" s="14"/>
      <c r="BF16" s="14"/>
      <c r="BG16" s="14"/>
      <c r="BH16" s="14"/>
      <c r="BI16" s="14"/>
    </row>
    <row r="17" spans="3:61" ht="12" customHeight="1">
      <c r="C17" s="17"/>
      <c r="AY17" s="17"/>
      <c r="BA17" s="14"/>
      <c r="BB17" s="14"/>
      <c r="BC17" s="15"/>
      <c r="BD17" s="14"/>
      <c r="BE17" s="14"/>
      <c r="BF17" s="14"/>
      <c r="BG17" s="14"/>
      <c r="BH17" s="14"/>
      <c r="BI17" s="14"/>
    </row>
    <row r="18" spans="3:61" ht="6.75" customHeight="1">
      <c r="C18" s="17"/>
      <c r="D18" s="100" t="s">
        <v>71</v>
      </c>
      <c r="E18" s="100"/>
      <c r="F18" s="100"/>
      <c r="G18" s="100"/>
      <c r="H18" s="100"/>
      <c r="I18" s="100"/>
      <c r="J18" s="100"/>
      <c r="K18" s="100" t="s">
        <v>72</v>
      </c>
      <c r="L18" s="100"/>
      <c r="M18" s="100"/>
      <c r="N18" s="100"/>
      <c r="O18" s="100"/>
      <c r="P18" s="100"/>
      <c r="Q18" s="100"/>
      <c r="R18" s="102" t="s">
        <v>137</v>
      </c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4"/>
      <c r="AF18" s="108" t="s">
        <v>138</v>
      </c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 t="s">
        <v>73</v>
      </c>
      <c r="AS18" s="108"/>
      <c r="AT18" s="108"/>
      <c r="AU18" s="108"/>
      <c r="AV18" s="108"/>
      <c r="AW18" s="108"/>
      <c r="AX18" s="108"/>
      <c r="AY18" s="17"/>
      <c r="BA18" s="14"/>
      <c r="BB18" s="14"/>
      <c r="BC18" s="15"/>
      <c r="BD18" s="14"/>
      <c r="BE18" s="14"/>
      <c r="BF18" s="14"/>
      <c r="BG18" s="14"/>
      <c r="BH18" s="14"/>
      <c r="BI18" s="14"/>
    </row>
    <row r="19" spans="3:61" ht="6.75" customHeight="1">
      <c r="C19" s="17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5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7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7"/>
      <c r="BA19" s="14"/>
      <c r="BB19" s="14"/>
      <c r="BC19" s="15"/>
      <c r="BD19" s="14"/>
      <c r="BE19" s="14"/>
      <c r="BF19" s="14"/>
      <c r="BG19" s="14"/>
      <c r="BH19" s="14"/>
      <c r="BI19" s="14"/>
    </row>
    <row r="20" spans="3:61" ht="9.75" customHeight="1">
      <c r="C20" s="17"/>
      <c r="D20" s="109">
        <f>入力エリア!B11</f>
        <v>0</v>
      </c>
      <c r="E20" s="110"/>
      <c r="F20" s="110"/>
      <c r="G20" s="110"/>
      <c r="H20" s="110"/>
      <c r="I20" s="110"/>
      <c r="J20" s="110"/>
      <c r="K20" s="115">
        <f>入力エリア!D11</f>
        <v>0</v>
      </c>
      <c r="L20" s="116"/>
      <c r="M20" s="116"/>
      <c r="N20" s="116"/>
      <c r="O20" s="116"/>
      <c r="P20" s="116"/>
      <c r="Q20" s="117"/>
      <c r="R20" s="124" t="str">
        <f>入力エリア!G11</f>
        <v>ウエイトリフティング協会</v>
      </c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6"/>
      <c r="AF20" s="133" t="s">
        <v>74</v>
      </c>
      <c r="AG20" s="135">
        <f>入力エリア!J11</f>
        <v>0</v>
      </c>
      <c r="AH20" s="89"/>
      <c r="AI20" s="90"/>
      <c r="AJ20" s="92"/>
      <c r="AK20" s="92"/>
      <c r="AL20" s="21"/>
      <c r="AM20" s="21"/>
      <c r="AN20" s="21"/>
      <c r="AO20" s="21"/>
      <c r="AP20" s="21"/>
      <c r="AQ20" s="22"/>
      <c r="AR20" s="251">
        <f>入力エリア!B12</f>
        <v>0</v>
      </c>
      <c r="AS20" s="252"/>
      <c r="AT20" s="252"/>
      <c r="AU20" s="252"/>
      <c r="AV20" s="252"/>
      <c r="AW20" s="252"/>
      <c r="AX20" s="253"/>
      <c r="AY20" s="17"/>
      <c r="BA20" s="14"/>
      <c r="BB20" s="14"/>
      <c r="BC20" s="15"/>
      <c r="BD20" s="14"/>
      <c r="BE20" s="14"/>
      <c r="BF20" s="14"/>
      <c r="BG20" s="14"/>
      <c r="BH20" s="14"/>
      <c r="BI20" s="14"/>
    </row>
    <row r="21" spans="3:61" ht="9.75" customHeight="1">
      <c r="C21" s="17"/>
      <c r="D21" s="111"/>
      <c r="E21" s="112"/>
      <c r="F21" s="112"/>
      <c r="G21" s="112"/>
      <c r="H21" s="112"/>
      <c r="I21" s="112"/>
      <c r="J21" s="112"/>
      <c r="K21" s="118"/>
      <c r="L21" s="119"/>
      <c r="M21" s="119"/>
      <c r="N21" s="119"/>
      <c r="O21" s="119"/>
      <c r="P21" s="119"/>
      <c r="Q21" s="120"/>
      <c r="R21" s="127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9"/>
      <c r="AF21" s="134"/>
      <c r="AG21" s="136"/>
      <c r="AH21" s="91"/>
      <c r="AI21" s="91"/>
      <c r="AJ21" s="93"/>
      <c r="AK21" s="93"/>
      <c r="AL21" s="23"/>
      <c r="AM21" s="23"/>
      <c r="AN21" s="23"/>
      <c r="AO21" s="23"/>
      <c r="AP21" s="23"/>
      <c r="AQ21" s="24"/>
      <c r="AR21" s="254"/>
      <c r="AS21" s="255"/>
      <c r="AT21" s="255"/>
      <c r="AU21" s="255"/>
      <c r="AV21" s="255"/>
      <c r="AW21" s="255"/>
      <c r="AX21" s="256"/>
      <c r="AY21" s="17"/>
      <c r="BA21" s="14"/>
      <c r="BB21" s="14"/>
      <c r="BC21" s="15"/>
      <c r="BD21" s="14"/>
      <c r="BE21" s="14"/>
      <c r="BF21" s="14"/>
      <c r="BG21" s="14"/>
      <c r="BH21" s="14"/>
      <c r="BI21" s="14"/>
    </row>
    <row r="22" spans="3:61" ht="9.75" customHeight="1">
      <c r="C22" s="17"/>
      <c r="D22" s="111"/>
      <c r="E22" s="112"/>
      <c r="F22" s="112"/>
      <c r="G22" s="112"/>
      <c r="H22" s="112"/>
      <c r="I22" s="112"/>
      <c r="J22" s="112"/>
      <c r="K22" s="118"/>
      <c r="L22" s="119"/>
      <c r="M22" s="119"/>
      <c r="N22" s="119"/>
      <c r="O22" s="119"/>
      <c r="P22" s="119"/>
      <c r="Q22" s="120"/>
      <c r="R22" s="127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9"/>
      <c r="AF22" s="94">
        <f>入力エリア!L11</f>
        <v>0</v>
      </c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6"/>
      <c r="AR22" s="254"/>
      <c r="AS22" s="255"/>
      <c r="AT22" s="255"/>
      <c r="AU22" s="255"/>
      <c r="AV22" s="255"/>
      <c r="AW22" s="255"/>
      <c r="AX22" s="256"/>
      <c r="AY22" s="17"/>
      <c r="BA22" s="14"/>
      <c r="BB22" s="14"/>
      <c r="BC22" s="15"/>
      <c r="BD22" s="14"/>
      <c r="BE22" s="14"/>
      <c r="BF22" s="14"/>
      <c r="BG22" s="14"/>
      <c r="BH22" s="14"/>
      <c r="BI22" s="14"/>
    </row>
    <row r="23" spans="3:61" ht="9.75" customHeight="1">
      <c r="C23" s="17"/>
      <c r="D23" s="111"/>
      <c r="E23" s="112"/>
      <c r="F23" s="112"/>
      <c r="G23" s="112"/>
      <c r="H23" s="112"/>
      <c r="I23" s="112"/>
      <c r="J23" s="112"/>
      <c r="K23" s="118"/>
      <c r="L23" s="119"/>
      <c r="M23" s="119"/>
      <c r="N23" s="119"/>
      <c r="O23" s="119"/>
      <c r="P23" s="119"/>
      <c r="Q23" s="120"/>
      <c r="R23" s="127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9"/>
      <c r="AF23" s="94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6"/>
      <c r="AR23" s="254"/>
      <c r="AS23" s="255"/>
      <c r="AT23" s="255"/>
      <c r="AU23" s="255"/>
      <c r="AV23" s="255"/>
      <c r="AW23" s="255"/>
      <c r="AX23" s="256"/>
      <c r="AY23" s="17"/>
      <c r="BA23" s="14"/>
      <c r="BB23" s="14"/>
      <c r="BC23" s="15"/>
      <c r="BD23" s="14"/>
      <c r="BE23" s="14"/>
      <c r="BF23" s="14"/>
      <c r="BG23" s="14"/>
      <c r="BH23" s="14"/>
      <c r="BI23" s="14"/>
    </row>
    <row r="24" spans="3:61" ht="9.75" customHeight="1">
      <c r="C24" s="17"/>
      <c r="D24" s="113"/>
      <c r="E24" s="114"/>
      <c r="F24" s="114"/>
      <c r="G24" s="114"/>
      <c r="H24" s="114"/>
      <c r="I24" s="114"/>
      <c r="J24" s="114"/>
      <c r="K24" s="121"/>
      <c r="L24" s="122"/>
      <c r="M24" s="122"/>
      <c r="N24" s="122"/>
      <c r="O24" s="122"/>
      <c r="P24" s="122"/>
      <c r="Q24" s="123"/>
      <c r="R24" s="130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2"/>
      <c r="AF24" s="97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9"/>
      <c r="AR24" s="257"/>
      <c r="AS24" s="258"/>
      <c r="AT24" s="258"/>
      <c r="AU24" s="258"/>
      <c r="AV24" s="258"/>
      <c r="AW24" s="258"/>
      <c r="AX24" s="259"/>
      <c r="AY24" s="17"/>
      <c r="BA24" s="14"/>
      <c r="BB24" s="14"/>
      <c r="BC24" s="15"/>
      <c r="BD24" s="14"/>
      <c r="BE24" s="14"/>
      <c r="BF24" s="14"/>
      <c r="BG24" s="14"/>
      <c r="BH24" s="14"/>
      <c r="BI24" s="14"/>
    </row>
    <row r="25" spans="3:61" ht="15" customHeight="1">
      <c r="C25" s="17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14"/>
      <c r="AS25" s="14"/>
      <c r="AT25" s="14"/>
      <c r="AU25" s="14"/>
      <c r="AV25" s="14"/>
      <c r="AW25" s="14"/>
      <c r="AX25" s="14"/>
      <c r="AY25" s="17"/>
      <c r="BA25" s="14"/>
      <c r="BB25" s="14"/>
      <c r="BC25" s="15"/>
      <c r="BD25" s="14"/>
      <c r="BE25" s="14"/>
      <c r="BF25" s="14"/>
      <c r="BG25" s="14"/>
      <c r="BH25" s="14"/>
      <c r="BI25" s="14"/>
    </row>
    <row r="26" spans="3:61" ht="9.75" customHeight="1">
      <c r="C26" s="17"/>
      <c r="AL26" s="26"/>
      <c r="AM26" s="26"/>
      <c r="AN26" s="26"/>
      <c r="AO26" s="26"/>
      <c r="AP26" s="26"/>
      <c r="AQ26" s="26"/>
      <c r="AY26" s="17"/>
    </row>
    <row r="27" spans="3:61" ht="15.75" customHeight="1">
      <c r="C27" s="17"/>
      <c r="D27" s="159" t="s">
        <v>76</v>
      </c>
      <c r="E27" s="160"/>
      <c r="F27" s="165" t="s">
        <v>98</v>
      </c>
      <c r="G27" s="165"/>
      <c r="H27" s="155" t="s">
        <v>77</v>
      </c>
      <c r="I27" s="155"/>
      <c r="J27" s="155"/>
      <c r="K27" s="155"/>
      <c r="L27" s="166" t="s">
        <v>78</v>
      </c>
      <c r="M27" s="167"/>
      <c r="N27" s="167"/>
      <c r="O27" s="167"/>
      <c r="P27" s="167"/>
      <c r="Q27" s="167"/>
      <c r="R27" s="168"/>
      <c r="S27" s="169" t="s">
        <v>79</v>
      </c>
      <c r="T27" s="170"/>
      <c r="U27" s="170"/>
      <c r="V27" s="170"/>
      <c r="W27" s="170"/>
      <c r="X27" s="170"/>
      <c r="Y27" s="170"/>
      <c r="Z27" s="170"/>
      <c r="AA27" s="170"/>
      <c r="AB27" s="170"/>
      <c r="AC27" s="171"/>
      <c r="AD27" s="171"/>
      <c r="AE27" s="171"/>
      <c r="AF27" s="172"/>
      <c r="AG27" s="173" t="s">
        <v>80</v>
      </c>
      <c r="AH27" s="174"/>
      <c r="AI27" s="174"/>
      <c r="AJ27" s="174"/>
      <c r="AK27" s="174"/>
      <c r="AL27" s="137" t="s">
        <v>99</v>
      </c>
      <c r="AM27" s="138"/>
      <c r="AN27" s="138"/>
      <c r="AO27" s="138"/>
      <c r="AP27" s="138"/>
      <c r="AQ27" s="139"/>
      <c r="AR27" s="233" t="s">
        <v>97</v>
      </c>
      <c r="AS27" s="234"/>
      <c r="AT27" s="234"/>
      <c r="AU27" s="234"/>
      <c r="AV27" s="234"/>
      <c r="AW27" s="234"/>
      <c r="AX27" s="235"/>
      <c r="AY27" s="250" t="s">
        <v>130</v>
      </c>
      <c r="AZ27" s="250"/>
    </row>
    <row r="28" spans="3:61" ht="11.25" customHeight="1">
      <c r="C28" s="17"/>
      <c r="D28" s="161"/>
      <c r="E28" s="162"/>
      <c r="F28" s="165"/>
      <c r="G28" s="165"/>
      <c r="H28" s="155"/>
      <c r="I28" s="155"/>
      <c r="J28" s="155"/>
      <c r="K28" s="155"/>
      <c r="L28" s="140" t="s">
        <v>75</v>
      </c>
      <c r="M28" s="141"/>
      <c r="N28" s="141"/>
      <c r="O28" s="141"/>
      <c r="P28" s="141"/>
      <c r="Q28" s="141"/>
      <c r="R28" s="142"/>
      <c r="S28" s="146" t="s">
        <v>81</v>
      </c>
      <c r="T28" s="147"/>
      <c r="U28" s="147"/>
      <c r="V28" s="147"/>
      <c r="W28" s="147"/>
      <c r="X28" s="147" t="s">
        <v>82</v>
      </c>
      <c r="Y28" s="147"/>
      <c r="Z28" s="147"/>
      <c r="AA28" s="147"/>
      <c r="AB28" s="147"/>
      <c r="AC28" s="150"/>
      <c r="AD28" s="150"/>
      <c r="AE28" s="150"/>
      <c r="AF28" s="151"/>
      <c r="AG28" s="140"/>
      <c r="AH28" s="141"/>
      <c r="AI28" s="141"/>
      <c r="AJ28" s="141"/>
      <c r="AK28" s="142"/>
      <c r="AL28" s="154" t="s">
        <v>83</v>
      </c>
      <c r="AM28" s="137"/>
      <c r="AN28" s="157" t="s">
        <v>84</v>
      </c>
      <c r="AO28" s="156"/>
      <c r="AP28" s="145" t="s">
        <v>85</v>
      </c>
      <c r="AQ28" s="154"/>
      <c r="AR28" s="236" t="s">
        <v>8</v>
      </c>
      <c r="AS28" s="75"/>
      <c r="AT28" s="75"/>
      <c r="AU28" s="75"/>
      <c r="AV28" s="75"/>
      <c r="AW28" s="75"/>
      <c r="AX28" s="237"/>
      <c r="AY28" s="108"/>
      <c r="AZ28" s="108"/>
    </row>
    <row r="29" spans="3:61" ht="11.25" customHeight="1">
      <c r="C29" s="17"/>
      <c r="D29" s="163"/>
      <c r="E29" s="164"/>
      <c r="F29" s="165"/>
      <c r="G29" s="165"/>
      <c r="H29" s="155"/>
      <c r="I29" s="155"/>
      <c r="J29" s="155"/>
      <c r="K29" s="155"/>
      <c r="L29" s="143"/>
      <c r="M29" s="144"/>
      <c r="N29" s="144"/>
      <c r="O29" s="144"/>
      <c r="P29" s="144"/>
      <c r="Q29" s="144"/>
      <c r="R29" s="145"/>
      <c r="S29" s="148"/>
      <c r="T29" s="149"/>
      <c r="U29" s="149"/>
      <c r="V29" s="149"/>
      <c r="W29" s="149"/>
      <c r="X29" s="149"/>
      <c r="Y29" s="149"/>
      <c r="Z29" s="149"/>
      <c r="AA29" s="149"/>
      <c r="AB29" s="149"/>
      <c r="AC29" s="152"/>
      <c r="AD29" s="152"/>
      <c r="AE29" s="152"/>
      <c r="AF29" s="153"/>
      <c r="AG29" s="143"/>
      <c r="AH29" s="144"/>
      <c r="AI29" s="144"/>
      <c r="AJ29" s="144"/>
      <c r="AK29" s="145"/>
      <c r="AL29" s="155"/>
      <c r="AM29" s="156"/>
      <c r="AN29" s="157"/>
      <c r="AO29" s="156"/>
      <c r="AP29" s="158"/>
      <c r="AQ29" s="155"/>
      <c r="AR29" s="105"/>
      <c r="AS29" s="106"/>
      <c r="AT29" s="106"/>
      <c r="AU29" s="106"/>
      <c r="AV29" s="106"/>
      <c r="AW29" s="106"/>
      <c r="AX29" s="107"/>
      <c r="AY29" s="108"/>
      <c r="AZ29" s="108"/>
    </row>
    <row r="30" spans="3:61" ht="33" customHeight="1">
      <c r="C30" s="17"/>
      <c r="D30" s="184">
        <v>46</v>
      </c>
      <c r="E30" s="185"/>
      <c r="F30" s="188" t="str">
        <f>IF(AZ30=0,"",VLOOKUP(D30,入力エリア!$A$19:$P$78,11,FALSE))</f>
        <v/>
      </c>
      <c r="G30" s="189"/>
      <c r="H30" s="192" t="str">
        <f>IF(AZ30=0,"",VLOOKUP(D30,入力エリア!$A$19:$P$78,12,FALSE))</f>
        <v/>
      </c>
      <c r="I30" s="193"/>
      <c r="J30" s="193"/>
      <c r="K30" s="196" t="s">
        <v>86</v>
      </c>
      <c r="L30" s="198" t="str">
        <f>IF(AZ30=0,"",VLOOKUP(D30,入力エリア!$A$19:$P$78,5,))</f>
        <v/>
      </c>
      <c r="M30" s="199"/>
      <c r="N30" s="199"/>
      <c r="O30" s="199"/>
      <c r="P30" s="199"/>
      <c r="Q30" s="199"/>
      <c r="R30" s="200"/>
      <c r="S30" s="201" t="str">
        <f>IF(AZ30=0,"",VLOOKUP(D30,入力エリア!$A$19:$P$78,8,FALSE))</f>
        <v/>
      </c>
      <c r="T30" s="202"/>
      <c r="U30" s="202"/>
      <c r="V30" s="202"/>
      <c r="W30" s="202"/>
      <c r="X30" s="202"/>
      <c r="Y30" s="202"/>
      <c r="Z30" s="202"/>
      <c r="AA30" s="202"/>
      <c r="AB30" s="202"/>
      <c r="AC30" s="203"/>
      <c r="AD30" s="203"/>
      <c r="AE30" s="203"/>
      <c r="AF30" s="204"/>
      <c r="AG30" s="124" t="str">
        <f>IF(AZ30=0,"",VLOOKUP(D30,入力エリア!$A$19:$O$78,3,FALSE))</f>
        <v/>
      </c>
      <c r="AH30" s="125"/>
      <c r="AI30" s="125"/>
      <c r="AJ30" s="125"/>
      <c r="AK30" s="126"/>
      <c r="AL30" s="175" t="str">
        <f>IF(AZ30=0,"",VLOOKUP(D30,入力エリア!$A$19:$O$78,13,FALSE))</f>
        <v/>
      </c>
      <c r="AM30" s="176"/>
      <c r="AN30" s="177" t="str">
        <f>IF(AZ30=0,"",VLOOKUP(D30,入力エリア!$A$19:$O$78,14,FALSE))</f>
        <v/>
      </c>
      <c r="AO30" s="176"/>
      <c r="AP30" s="178" t="str">
        <f>IF(AZ30=0,"",VLOOKUP(D30,入力エリア!$A$19:$O$78,15,FALSE))</f>
        <v/>
      </c>
      <c r="AQ30" s="175"/>
      <c r="AR30" s="227" t="str">
        <f>IF(AZ30=0,"",VLOOKUP(D30,入力エリア!$A$19:$O$78,9,FALSE))</f>
        <v/>
      </c>
      <c r="AS30" s="228"/>
      <c r="AT30" s="228"/>
      <c r="AU30" s="228"/>
      <c r="AV30" s="228"/>
      <c r="AW30" s="228"/>
      <c r="AX30" s="229"/>
      <c r="AY30" s="100" t="str">
        <f>IF(AZ30=0,"",VLOOKUP(D30,入力エリア!$A$19:$P$78,16,TRUE))</f>
        <v/>
      </c>
      <c r="AZ30" s="100">
        <f>VLOOKUP(D30,入力エリア!$A$19:$P$79,16,FALSE)</f>
        <v>0</v>
      </c>
    </row>
    <row r="31" spans="3:61" ht="33" customHeight="1">
      <c r="C31" s="17"/>
      <c r="D31" s="186"/>
      <c r="E31" s="187"/>
      <c r="F31" s="190"/>
      <c r="G31" s="191"/>
      <c r="H31" s="194"/>
      <c r="I31" s="195"/>
      <c r="J31" s="195"/>
      <c r="K31" s="197"/>
      <c r="L31" s="179" t="str">
        <f>IF(AZ30=0,"",VLOOKUP(D30,入力エリア!$A$19:$P$78,4,))</f>
        <v/>
      </c>
      <c r="M31" s="180"/>
      <c r="N31" s="180"/>
      <c r="O31" s="180"/>
      <c r="P31" s="180"/>
      <c r="Q31" s="180"/>
      <c r="R31" s="181"/>
      <c r="S31" s="11"/>
      <c r="T31" s="182" t="str">
        <f>IF(AZ30=0,"",VLOOKUP(D30,入力エリア!$A$19:$O$78,7,FALSE))</f>
        <v/>
      </c>
      <c r="U31" s="182"/>
      <c r="V31" s="183" t="s">
        <v>87</v>
      </c>
      <c r="W31" s="183"/>
      <c r="X31" s="205" t="str">
        <f>IF(AZ30=0,"",VLOOKUP(D30,入力エリア!$A$19:$O$78,6,FALSE))</f>
        <v/>
      </c>
      <c r="Y31" s="206"/>
      <c r="Z31" s="206"/>
      <c r="AA31" s="206"/>
      <c r="AB31" s="206"/>
      <c r="AC31" s="206"/>
      <c r="AD31" s="206"/>
      <c r="AE31" s="206"/>
      <c r="AF31" s="207"/>
      <c r="AG31" s="130"/>
      <c r="AH31" s="131"/>
      <c r="AI31" s="131"/>
      <c r="AJ31" s="131"/>
      <c r="AK31" s="132"/>
      <c r="AL31" s="175"/>
      <c r="AM31" s="176"/>
      <c r="AN31" s="177"/>
      <c r="AO31" s="176"/>
      <c r="AP31" s="178"/>
      <c r="AQ31" s="175"/>
      <c r="AR31" s="230" t="str">
        <f>IF(AZ30=0,"",VLOOKUP(D30,入力エリア!$A$19:$O$78,10,FALSE))</f>
        <v/>
      </c>
      <c r="AS31" s="231"/>
      <c r="AT31" s="231"/>
      <c r="AU31" s="231"/>
      <c r="AV31" s="231"/>
      <c r="AW31" s="231"/>
      <c r="AX31" s="232"/>
      <c r="AY31" s="249"/>
      <c r="AZ31" s="249" t="str">
        <f>IF(AT30=0,"",VLOOKUP(AR30,入力エリア!$A$19:$P$78,4,))</f>
        <v/>
      </c>
    </row>
    <row r="32" spans="3:61" ht="33" customHeight="1">
      <c r="C32" s="17"/>
      <c r="D32" s="184">
        <v>47</v>
      </c>
      <c r="E32" s="185"/>
      <c r="F32" s="188" t="str">
        <f>IF(AZ32=0,"",VLOOKUP(D32,入力エリア!$A$19:$P$78,11,FALSE))</f>
        <v/>
      </c>
      <c r="G32" s="189"/>
      <c r="H32" s="192" t="str">
        <f>IF(AZ32=0,"",VLOOKUP(D32,入力エリア!$A$19:$P$78,12,FALSE))</f>
        <v/>
      </c>
      <c r="I32" s="217"/>
      <c r="J32" s="217"/>
      <c r="K32" s="196" t="s">
        <v>100</v>
      </c>
      <c r="L32" s="198" t="str">
        <f>IF(AZ32=0,"",VLOOKUP(D32,入力エリア!$A$19:$P$78,5,))</f>
        <v/>
      </c>
      <c r="M32" s="199"/>
      <c r="N32" s="199"/>
      <c r="O32" s="199"/>
      <c r="P32" s="199"/>
      <c r="Q32" s="199"/>
      <c r="R32" s="200"/>
      <c r="S32" s="220" t="str">
        <f>IF(AZ32=0,"",VLOOKUP(D32,入力エリア!$A$19:$P$78,8,FALSE))</f>
        <v/>
      </c>
      <c r="T32" s="221"/>
      <c r="U32" s="221"/>
      <c r="V32" s="221"/>
      <c r="W32" s="221"/>
      <c r="X32" s="221"/>
      <c r="Y32" s="221"/>
      <c r="Z32" s="221"/>
      <c r="AA32" s="221"/>
      <c r="AB32" s="221"/>
      <c r="AC32" s="221"/>
      <c r="AD32" s="221"/>
      <c r="AE32" s="221"/>
      <c r="AF32" s="222"/>
      <c r="AG32" s="124" t="str">
        <f>IF(AZ32=0,"",VLOOKUP(D32,入力エリア!$A$19:$O$78,3,FALSE))</f>
        <v/>
      </c>
      <c r="AH32" s="125"/>
      <c r="AI32" s="125"/>
      <c r="AJ32" s="125"/>
      <c r="AK32" s="126"/>
      <c r="AL32" s="208" t="str">
        <f>IF(AZ32=0,"",VLOOKUP(D32,入力エリア!$A$19:$O$78,13,FALSE))</f>
        <v/>
      </c>
      <c r="AM32" s="209"/>
      <c r="AN32" s="212" t="str">
        <f>IF(AZ32=0,"",VLOOKUP(D32,入力エリア!$A$19:$O$78,14,FALSE))</f>
        <v/>
      </c>
      <c r="AO32" s="209"/>
      <c r="AP32" s="212" t="str">
        <f>IF(AZ32=0,"",VLOOKUP(D32,入力エリア!$A$19:$O$78,15,FALSE))</f>
        <v/>
      </c>
      <c r="AQ32" s="214"/>
      <c r="AR32" s="227" t="str">
        <f>IF(AZ32=0,"",VLOOKUP(D32,入力エリア!$A$19:$O$78,9,FALSE))</f>
        <v/>
      </c>
      <c r="AS32" s="228"/>
      <c r="AT32" s="228"/>
      <c r="AU32" s="228"/>
      <c r="AV32" s="228"/>
      <c r="AW32" s="228"/>
      <c r="AX32" s="229"/>
      <c r="AY32" s="100" t="str">
        <f>IF(AZ32=0,"",VLOOKUP(D32,入力エリア!$A$19:$P$78,16,TRUE))</f>
        <v/>
      </c>
      <c r="AZ32" s="100">
        <f>VLOOKUP(D32,入力エリア!$A$19:$P$79,16,FALSE)</f>
        <v>0</v>
      </c>
    </row>
    <row r="33" spans="3:52" ht="33" customHeight="1">
      <c r="C33" s="17"/>
      <c r="D33" s="186"/>
      <c r="E33" s="187"/>
      <c r="F33" s="190"/>
      <c r="G33" s="191"/>
      <c r="H33" s="218"/>
      <c r="I33" s="219"/>
      <c r="J33" s="219"/>
      <c r="K33" s="197"/>
      <c r="L33" s="179" t="str">
        <f>IF(AZ32=0,"",VLOOKUP(D32,入力エリア!$A$19:$P$78,4,))</f>
        <v/>
      </c>
      <c r="M33" s="180"/>
      <c r="N33" s="180"/>
      <c r="O33" s="180"/>
      <c r="P33" s="180"/>
      <c r="Q33" s="180"/>
      <c r="R33" s="181"/>
      <c r="S33" s="11"/>
      <c r="T33" s="182" t="str">
        <f>IF(AZ32=0,"",VLOOKUP(D32,入力エリア!$A$19:$O$78,7,FALSE))</f>
        <v/>
      </c>
      <c r="U33" s="182"/>
      <c r="V33" s="183" t="s">
        <v>3</v>
      </c>
      <c r="W33" s="216"/>
      <c r="X33" s="205" t="str">
        <f>IF(AZ32=0,"",VLOOKUP(D32,入力エリア!$A$19:$O$78,6,FALSE))</f>
        <v/>
      </c>
      <c r="Y33" s="206"/>
      <c r="Z33" s="206"/>
      <c r="AA33" s="206"/>
      <c r="AB33" s="206"/>
      <c r="AC33" s="206"/>
      <c r="AD33" s="206"/>
      <c r="AE33" s="206"/>
      <c r="AF33" s="207"/>
      <c r="AG33" s="130"/>
      <c r="AH33" s="131"/>
      <c r="AI33" s="131"/>
      <c r="AJ33" s="131"/>
      <c r="AK33" s="132"/>
      <c r="AL33" s="210"/>
      <c r="AM33" s="211"/>
      <c r="AN33" s="213"/>
      <c r="AO33" s="211"/>
      <c r="AP33" s="213"/>
      <c r="AQ33" s="215"/>
      <c r="AR33" s="238" t="str">
        <f>IF(AZ32=0,"",VLOOKUP(D32,入力エリア!$A$19:$O$78,10,FALSE))</f>
        <v/>
      </c>
      <c r="AS33" s="239"/>
      <c r="AT33" s="239"/>
      <c r="AU33" s="239"/>
      <c r="AV33" s="239"/>
      <c r="AW33" s="239"/>
      <c r="AX33" s="240"/>
      <c r="AY33" s="101"/>
      <c r="AZ33" s="249" t="str">
        <f>IF(AT32=0,"",VLOOKUP(AR32,入力エリア!$A$19:$P$78,4,))</f>
        <v/>
      </c>
    </row>
    <row r="34" spans="3:52" ht="33" customHeight="1">
      <c r="C34" s="17"/>
      <c r="D34" s="184">
        <v>48</v>
      </c>
      <c r="E34" s="185"/>
      <c r="F34" s="188" t="str">
        <f>IF(AZ34=0,"",VLOOKUP(D34,入力エリア!$A$19:$P$78,11,FALSE))</f>
        <v/>
      </c>
      <c r="G34" s="189"/>
      <c r="H34" s="192" t="str">
        <f>IF(AZ34=0,"",VLOOKUP(D34,入力エリア!$A$19:$P$78,12,FALSE))</f>
        <v/>
      </c>
      <c r="I34" s="193"/>
      <c r="J34" s="193"/>
      <c r="K34" s="196" t="s">
        <v>100</v>
      </c>
      <c r="L34" s="198" t="str">
        <f>IF(AZ34=0,"",VLOOKUP(D34,入力エリア!$A$19:$P$78,5,))</f>
        <v/>
      </c>
      <c r="M34" s="199"/>
      <c r="N34" s="199"/>
      <c r="O34" s="199"/>
      <c r="P34" s="199"/>
      <c r="Q34" s="199"/>
      <c r="R34" s="200"/>
      <c r="S34" s="201" t="str">
        <f>IF(AZ34=0,"",VLOOKUP(D34,入力エリア!$A$19:$P$78,8,FALSE))</f>
        <v/>
      </c>
      <c r="T34" s="202"/>
      <c r="U34" s="202"/>
      <c r="V34" s="202"/>
      <c r="W34" s="202"/>
      <c r="X34" s="202"/>
      <c r="Y34" s="202"/>
      <c r="Z34" s="202"/>
      <c r="AA34" s="202"/>
      <c r="AB34" s="202"/>
      <c r="AC34" s="203"/>
      <c r="AD34" s="203"/>
      <c r="AE34" s="203"/>
      <c r="AF34" s="204"/>
      <c r="AG34" s="124" t="str">
        <f>IF(AZ34=0,"",VLOOKUP(D34,入力エリア!$A$19:$O$78,3,FALSE))</f>
        <v/>
      </c>
      <c r="AH34" s="125"/>
      <c r="AI34" s="125"/>
      <c r="AJ34" s="125"/>
      <c r="AK34" s="126"/>
      <c r="AL34" s="175" t="str">
        <f>IF(AZ34=0,"",VLOOKUP(D34,入力エリア!$A$19:$O$78,13,FALSE))</f>
        <v/>
      </c>
      <c r="AM34" s="176"/>
      <c r="AN34" s="177" t="str">
        <f>IF(AZ34=0,"",VLOOKUP(D34,入力エリア!$A$19:$O$78,14,FALSE))</f>
        <v/>
      </c>
      <c r="AO34" s="176"/>
      <c r="AP34" s="178" t="str">
        <f>IF(AZ34=0,"",VLOOKUP(D34,入力エリア!$A$19:$O$78,15,FALSE))</f>
        <v/>
      </c>
      <c r="AQ34" s="175"/>
      <c r="AR34" s="227" t="str">
        <f>IF(AZ34=0,"",VLOOKUP(D34,入力エリア!$A$19:$O$78,9,FALSE))</f>
        <v/>
      </c>
      <c r="AS34" s="228"/>
      <c r="AT34" s="228"/>
      <c r="AU34" s="228"/>
      <c r="AV34" s="228"/>
      <c r="AW34" s="228"/>
      <c r="AX34" s="229"/>
      <c r="AY34" s="100" t="str">
        <f>IF(AZ34=0,"",VLOOKUP(D34,入力エリア!$A$19:$P$78,16,TRUE))</f>
        <v/>
      </c>
      <c r="AZ34" s="100">
        <f>VLOOKUP(D34,入力エリア!$A$19:$P$79,16,FALSE)</f>
        <v>0</v>
      </c>
    </row>
    <row r="35" spans="3:52" ht="33" customHeight="1">
      <c r="C35" s="17"/>
      <c r="D35" s="186"/>
      <c r="E35" s="187"/>
      <c r="F35" s="190"/>
      <c r="G35" s="191"/>
      <c r="H35" s="194"/>
      <c r="I35" s="195"/>
      <c r="J35" s="195"/>
      <c r="K35" s="197"/>
      <c r="L35" s="179" t="str">
        <f>IF(AZ34=0,"",VLOOKUP(D34,入力エリア!$A$19:$P$78,4,))</f>
        <v/>
      </c>
      <c r="M35" s="180"/>
      <c r="N35" s="180"/>
      <c r="O35" s="180"/>
      <c r="P35" s="180"/>
      <c r="Q35" s="180"/>
      <c r="R35" s="181"/>
      <c r="S35" s="11"/>
      <c r="T35" s="182" t="str">
        <f>IF(AZ34=0,"",VLOOKUP(D34,入力エリア!$A$19:$O$78,7,FALSE))</f>
        <v/>
      </c>
      <c r="U35" s="182"/>
      <c r="V35" s="183" t="s">
        <v>3</v>
      </c>
      <c r="W35" s="183"/>
      <c r="X35" s="205" t="str">
        <f>IF(AZ34=0,"",VLOOKUP(D34,入力エリア!$A$19:$O$78,6,FALSE))</f>
        <v/>
      </c>
      <c r="Y35" s="206"/>
      <c r="Z35" s="206"/>
      <c r="AA35" s="206"/>
      <c r="AB35" s="206"/>
      <c r="AC35" s="206"/>
      <c r="AD35" s="206"/>
      <c r="AE35" s="206"/>
      <c r="AF35" s="207"/>
      <c r="AG35" s="130"/>
      <c r="AH35" s="131"/>
      <c r="AI35" s="131"/>
      <c r="AJ35" s="131"/>
      <c r="AK35" s="132"/>
      <c r="AL35" s="175"/>
      <c r="AM35" s="176"/>
      <c r="AN35" s="177"/>
      <c r="AO35" s="176"/>
      <c r="AP35" s="178"/>
      <c r="AQ35" s="175"/>
      <c r="AR35" s="230" t="str">
        <f>IF(AZ34=0,"",VLOOKUP(D34,入力エリア!$A$19:$O$78,10,FALSE))</f>
        <v/>
      </c>
      <c r="AS35" s="231"/>
      <c r="AT35" s="231"/>
      <c r="AU35" s="231"/>
      <c r="AV35" s="231"/>
      <c r="AW35" s="231"/>
      <c r="AX35" s="232"/>
      <c r="AY35" s="249"/>
      <c r="AZ35" s="249" t="str">
        <f>IF(AT34=0,"",VLOOKUP(AR34,入力エリア!$A$19:$P$78,4,))</f>
        <v/>
      </c>
    </row>
    <row r="36" spans="3:52" ht="33" customHeight="1">
      <c r="C36" s="17"/>
      <c r="D36" s="184">
        <v>49</v>
      </c>
      <c r="E36" s="185"/>
      <c r="F36" s="188" t="str">
        <f>IF(AZ36=0,"",VLOOKUP(D36,入力エリア!$A$19:$P$78,11,FALSE))</f>
        <v/>
      </c>
      <c r="G36" s="189"/>
      <c r="H36" s="192" t="str">
        <f>IF(AZ36=0,"",VLOOKUP(D36,入力エリア!$A$19:$P$78,12,FALSE))</f>
        <v/>
      </c>
      <c r="I36" s="193"/>
      <c r="J36" s="193"/>
      <c r="K36" s="196" t="s">
        <v>100</v>
      </c>
      <c r="L36" s="198" t="str">
        <f>IF(AZ36=0,"",VLOOKUP(D36,入力エリア!$A$19:$P$78,5,))</f>
        <v/>
      </c>
      <c r="M36" s="199"/>
      <c r="N36" s="199"/>
      <c r="O36" s="199"/>
      <c r="P36" s="199"/>
      <c r="Q36" s="199"/>
      <c r="R36" s="200"/>
      <c r="S36" s="201" t="str">
        <f>IF(AZ36=0,"",VLOOKUP(D36,入力エリア!$A$19:$P$78,8,FALSE))</f>
        <v/>
      </c>
      <c r="T36" s="202"/>
      <c r="U36" s="202"/>
      <c r="V36" s="202"/>
      <c r="W36" s="202"/>
      <c r="X36" s="202"/>
      <c r="Y36" s="202"/>
      <c r="Z36" s="202"/>
      <c r="AA36" s="202"/>
      <c r="AB36" s="202"/>
      <c r="AC36" s="203"/>
      <c r="AD36" s="203"/>
      <c r="AE36" s="203"/>
      <c r="AF36" s="204"/>
      <c r="AG36" s="124" t="str">
        <f>IF(AZ36=0,"",VLOOKUP(D36,入力エリア!$A$19:$O$78,3,FALSE))</f>
        <v/>
      </c>
      <c r="AH36" s="125"/>
      <c r="AI36" s="125"/>
      <c r="AJ36" s="125"/>
      <c r="AK36" s="126"/>
      <c r="AL36" s="175" t="str">
        <f>IF(AZ36=0,"",VLOOKUP(D36,入力エリア!$A$19:$O$78,13,FALSE))</f>
        <v/>
      </c>
      <c r="AM36" s="176"/>
      <c r="AN36" s="177" t="str">
        <f>IF(AZ36=0,"",VLOOKUP(D36,入力エリア!$A$19:$O$78,14,FALSE))</f>
        <v/>
      </c>
      <c r="AO36" s="176"/>
      <c r="AP36" s="178" t="str">
        <f>IF(AZ36=0,"",VLOOKUP(D36,入力エリア!$A$19:$O$78,15,FALSE))</f>
        <v/>
      </c>
      <c r="AQ36" s="175"/>
      <c r="AR36" s="227" t="str">
        <f>IF(AZ36=0,"",VLOOKUP(D36,入力エリア!$A$19:$O$78,9,FALSE))</f>
        <v/>
      </c>
      <c r="AS36" s="228"/>
      <c r="AT36" s="228"/>
      <c r="AU36" s="228"/>
      <c r="AV36" s="228"/>
      <c r="AW36" s="228"/>
      <c r="AX36" s="229"/>
      <c r="AY36" s="100" t="str">
        <f>IF(AZ36=0,"",VLOOKUP(D36,入力エリア!$A$19:$P$78,16,TRUE))</f>
        <v/>
      </c>
      <c r="AZ36" s="100">
        <f>VLOOKUP(D36,入力エリア!$A$19:$P$79,16,FALSE)</f>
        <v>0</v>
      </c>
    </row>
    <row r="37" spans="3:52" ht="33" customHeight="1">
      <c r="C37" s="17"/>
      <c r="D37" s="186"/>
      <c r="E37" s="187"/>
      <c r="F37" s="190"/>
      <c r="G37" s="191"/>
      <c r="H37" s="194"/>
      <c r="I37" s="195"/>
      <c r="J37" s="195"/>
      <c r="K37" s="197"/>
      <c r="L37" s="179" t="str">
        <f>IF(AZ36=0,"",VLOOKUP(D36,入力エリア!$A$19:$P$78,4,))</f>
        <v/>
      </c>
      <c r="M37" s="180"/>
      <c r="N37" s="180"/>
      <c r="O37" s="180"/>
      <c r="P37" s="180"/>
      <c r="Q37" s="180"/>
      <c r="R37" s="181"/>
      <c r="S37" s="11"/>
      <c r="T37" s="182" t="str">
        <f>IF(AZ36=0,"",VLOOKUP(D36,入力エリア!$A$19:$O$78,7,FALSE))</f>
        <v/>
      </c>
      <c r="U37" s="182"/>
      <c r="V37" s="183" t="s">
        <v>3</v>
      </c>
      <c r="W37" s="183"/>
      <c r="X37" s="205" t="str">
        <f>IF(AZ36=0,"",VLOOKUP(D36,入力エリア!$A$19:$O$78,6,FALSE))</f>
        <v/>
      </c>
      <c r="Y37" s="206"/>
      <c r="Z37" s="206"/>
      <c r="AA37" s="206"/>
      <c r="AB37" s="206"/>
      <c r="AC37" s="206"/>
      <c r="AD37" s="206"/>
      <c r="AE37" s="206"/>
      <c r="AF37" s="207"/>
      <c r="AG37" s="130"/>
      <c r="AH37" s="131"/>
      <c r="AI37" s="131"/>
      <c r="AJ37" s="131"/>
      <c r="AK37" s="132"/>
      <c r="AL37" s="175"/>
      <c r="AM37" s="176"/>
      <c r="AN37" s="177"/>
      <c r="AO37" s="176"/>
      <c r="AP37" s="178"/>
      <c r="AQ37" s="175"/>
      <c r="AR37" s="230" t="str">
        <f>IF(AZ36=0,"",VLOOKUP(D36,入力エリア!$A$19:$O$78,10,FALSE))</f>
        <v/>
      </c>
      <c r="AS37" s="231"/>
      <c r="AT37" s="231"/>
      <c r="AU37" s="231"/>
      <c r="AV37" s="231"/>
      <c r="AW37" s="231"/>
      <c r="AX37" s="232"/>
      <c r="AY37" s="249"/>
      <c r="AZ37" s="249" t="str">
        <f>IF(AT36=0,"",VLOOKUP(AR36,入力エリア!$A$19:$P$78,4,))</f>
        <v/>
      </c>
    </row>
    <row r="38" spans="3:52" ht="33" customHeight="1">
      <c r="C38" s="17"/>
      <c r="D38" s="184">
        <v>50</v>
      </c>
      <c r="E38" s="185"/>
      <c r="F38" s="188" t="str">
        <f>IF(AZ38=0,"",VLOOKUP(D38,入力エリア!$A$19:$P$78,11,FALSE))</f>
        <v/>
      </c>
      <c r="G38" s="189"/>
      <c r="H38" s="192" t="str">
        <f>IF(AZ38=0,"",VLOOKUP(D38,入力エリア!$A$19:$P$78,12,FALSE))</f>
        <v/>
      </c>
      <c r="I38" s="193"/>
      <c r="J38" s="193"/>
      <c r="K38" s="196" t="s">
        <v>100</v>
      </c>
      <c r="L38" s="198" t="str">
        <f>IF(AZ38=0,"",VLOOKUP(D38,入力エリア!$A$19:$P$78,5,))</f>
        <v/>
      </c>
      <c r="M38" s="199"/>
      <c r="N38" s="199"/>
      <c r="O38" s="199"/>
      <c r="P38" s="199"/>
      <c r="Q38" s="199"/>
      <c r="R38" s="200"/>
      <c r="S38" s="201" t="str">
        <f>IF(AZ38=0,"",VLOOKUP(D38,入力エリア!$A$19:$P$78,8,FALSE))</f>
        <v/>
      </c>
      <c r="T38" s="202"/>
      <c r="U38" s="202"/>
      <c r="V38" s="202"/>
      <c r="W38" s="202"/>
      <c r="X38" s="202"/>
      <c r="Y38" s="202"/>
      <c r="Z38" s="202"/>
      <c r="AA38" s="202"/>
      <c r="AB38" s="202"/>
      <c r="AC38" s="203"/>
      <c r="AD38" s="203"/>
      <c r="AE38" s="203"/>
      <c r="AF38" s="204"/>
      <c r="AG38" s="124" t="str">
        <f>IF(AZ38=0,"",VLOOKUP(D38,入力エリア!$A$19:$O$78,3,FALSE))</f>
        <v/>
      </c>
      <c r="AH38" s="125"/>
      <c r="AI38" s="125"/>
      <c r="AJ38" s="125"/>
      <c r="AK38" s="126"/>
      <c r="AL38" s="175" t="str">
        <f>IF(AZ38=0,"",VLOOKUP(D38,入力エリア!$A$19:$O$78,13,FALSE))</f>
        <v/>
      </c>
      <c r="AM38" s="176"/>
      <c r="AN38" s="177" t="str">
        <f>IF(AZ38=0,"",VLOOKUP(D38,入力エリア!$A$19:$O$78,14,FALSE))</f>
        <v/>
      </c>
      <c r="AO38" s="176"/>
      <c r="AP38" s="178" t="str">
        <f>IF(AZ38=0,"",VLOOKUP(D38,入力エリア!$A$19:$O$78,15,FALSE))</f>
        <v/>
      </c>
      <c r="AQ38" s="175"/>
      <c r="AR38" s="227" t="str">
        <f>IF(AZ38=0,"",VLOOKUP(D38,入力エリア!$A$19:$O$78,9,FALSE))</f>
        <v/>
      </c>
      <c r="AS38" s="228"/>
      <c r="AT38" s="228"/>
      <c r="AU38" s="228"/>
      <c r="AV38" s="228"/>
      <c r="AW38" s="228"/>
      <c r="AX38" s="229"/>
      <c r="AY38" s="100" t="str">
        <f>IF(AZ38=0,"",VLOOKUP(D38,入力エリア!$A$19:$P$78,16,TRUE))</f>
        <v/>
      </c>
      <c r="AZ38" s="100">
        <f>VLOOKUP(D38,入力エリア!$A$19:$P$79,16,FALSE)</f>
        <v>0</v>
      </c>
    </row>
    <row r="39" spans="3:52" ht="33" customHeight="1">
      <c r="C39" s="17"/>
      <c r="D39" s="186"/>
      <c r="E39" s="187"/>
      <c r="F39" s="190"/>
      <c r="G39" s="191"/>
      <c r="H39" s="194"/>
      <c r="I39" s="195"/>
      <c r="J39" s="195"/>
      <c r="K39" s="197"/>
      <c r="L39" s="179" t="str">
        <f>IF(AZ38=0,"",VLOOKUP(D38,入力エリア!$A$19:$P$78,4,))</f>
        <v/>
      </c>
      <c r="M39" s="180"/>
      <c r="N39" s="180"/>
      <c r="O39" s="180"/>
      <c r="P39" s="180"/>
      <c r="Q39" s="180"/>
      <c r="R39" s="181"/>
      <c r="S39" s="11"/>
      <c r="T39" s="182" t="str">
        <f>IF(AZ38=0,"",VLOOKUP(D38,入力エリア!$A$19:$O$78,7,FALSE))</f>
        <v/>
      </c>
      <c r="U39" s="182"/>
      <c r="V39" s="183" t="s">
        <v>3</v>
      </c>
      <c r="W39" s="183"/>
      <c r="X39" s="205" t="str">
        <f>IF(AZ38=0,"",VLOOKUP(D38,入力エリア!$A$19:$O$78,6,FALSE))</f>
        <v/>
      </c>
      <c r="Y39" s="206"/>
      <c r="Z39" s="206"/>
      <c r="AA39" s="206"/>
      <c r="AB39" s="206"/>
      <c r="AC39" s="206"/>
      <c r="AD39" s="206"/>
      <c r="AE39" s="206"/>
      <c r="AF39" s="207"/>
      <c r="AG39" s="130"/>
      <c r="AH39" s="131"/>
      <c r="AI39" s="131"/>
      <c r="AJ39" s="131"/>
      <c r="AK39" s="132"/>
      <c r="AL39" s="175"/>
      <c r="AM39" s="176"/>
      <c r="AN39" s="177"/>
      <c r="AO39" s="176"/>
      <c r="AP39" s="178"/>
      <c r="AQ39" s="175"/>
      <c r="AR39" s="230" t="str">
        <f>IF(AZ38=0,"",VLOOKUP(D38,入力エリア!$A$19:$O$78,10,FALSE))</f>
        <v/>
      </c>
      <c r="AS39" s="231"/>
      <c r="AT39" s="231"/>
      <c r="AU39" s="231"/>
      <c r="AV39" s="231"/>
      <c r="AW39" s="231"/>
      <c r="AX39" s="232"/>
      <c r="AY39" s="249"/>
      <c r="AZ39" s="249" t="str">
        <f>IF(AT38=0,"",VLOOKUP(AR38,入力エリア!$A$19:$P$78,4,))</f>
        <v/>
      </c>
    </row>
    <row r="40" spans="3:52" ht="33" customHeight="1">
      <c r="C40" s="17"/>
      <c r="D40" s="184">
        <v>51</v>
      </c>
      <c r="E40" s="185"/>
      <c r="F40" s="188" t="str">
        <f>IF(AZ40=0,"",VLOOKUP(D40,入力エリア!$A$19:$P$78,11,FALSE))</f>
        <v/>
      </c>
      <c r="G40" s="189"/>
      <c r="H40" s="192" t="str">
        <f>IF(AZ40=0,"",VLOOKUP(D40,入力エリア!$A$19:$P$78,12,FALSE))</f>
        <v/>
      </c>
      <c r="I40" s="193"/>
      <c r="J40" s="193"/>
      <c r="K40" s="196" t="s">
        <v>100</v>
      </c>
      <c r="L40" s="198" t="str">
        <f>IF(AZ40=0,"",VLOOKUP(D40,入力エリア!$A$19:$P$78,5,))</f>
        <v/>
      </c>
      <c r="M40" s="199"/>
      <c r="N40" s="199"/>
      <c r="O40" s="199"/>
      <c r="P40" s="199"/>
      <c r="Q40" s="199"/>
      <c r="R40" s="200"/>
      <c r="S40" s="201" t="str">
        <f>IF(AZ40=0,"",VLOOKUP(D40,入力エリア!$A$19:$P$78,8,FALSE))</f>
        <v/>
      </c>
      <c r="T40" s="202"/>
      <c r="U40" s="202"/>
      <c r="V40" s="202"/>
      <c r="W40" s="202"/>
      <c r="X40" s="202"/>
      <c r="Y40" s="202"/>
      <c r="Z40" s="202"/>
      <c r="AA40" s="202"/>
      <c r="AB40" s="202"/>
      <c r="AC40" s="203"/>
      <c r="AD40" s="203"/>
      <c r="AE40" s="203"/>
      <c r="AF40" s="204"/>
      <c r="AG40" s="124" t="str">
        <f>IF(AZ40=0,"",VLOOKUP(D40,入力エリア!$A$19:$O$78,3,FALSE))</f>
        <v/>
      </c>
      <c r="AH40" s="125"/>
      <c r="AI40" s="125"/>
      <c r="AJ40" s="125"/>
      <c r="AK40" s="126"/>
      <c r="AL40" s="175" t="str">
        <f>IF(AZ40=0,"",VLOOKUP(D40,入力エリア!$A$19:$O$78,13,FALSE))</f>
        <v/>
      </c>
      <c r="AM40" s="176"/>
      <c r="AN40" s="177" t="str">
        <f>IF(AZ40=0,"",VLOOKUP(D40,入力エリア!$A$19:$O$78,14,FALSE))</f>
        <v/>
      </c>
      <c r="AO40" s="176"/>
      <c r="AP40" s="178" t="str">
        <f>IF(AZ40=0,"",VLOOKUP(D40,入力エリア!$A$19:$O$78,15,FALSE))</f>
        <v/>
      </c>
      <c r="AQ40" s="175"/>
      <c r="AR40" s="227" t="str">
        <f>IF(AZ40=0,"",VLOOKUP(D40,入力エリア!$A$19:$O$78,9,FALSE))</f>
        <v/>
      </c>
      <c r="AS40" s="228"/>
      <c r="AT40" s="228"/>
      <c r="AU40" s="228"/>
      <c r="AV40" s="228"/>
      <c r="AW40" s="228"/>
      <c r="AX40" s="229"/>
      <c r="AY40" s="100" t="str">
        <f>IF(AZ40=0,"",VLOOKUP(D40,入力エリア!$A$19:$P$78,16,TRUE))</f>
        <v/>
      </c>
      <c r="AZ40" s="100">
        <f>VLOOKUP(D40,入力エリア!$A$19:$P$79,16,FALSE)</f>
        <v>0</v>
      </c>
    </row>
    <row r="41" spans="3:52" ht="33" customHeight="1">
      <c r="C41" s="17"/>
      <c r="D41" s="186"/>
      <c r="E41" s="187"/>
      <c r="F41" s="190"/>
      <c r="G41" s="191"/>
      <c r="H41" s="194"/>
      <c r="I41" s="195"/>
      <c r="J41" s="195"/>
      <c r="K41" s="197"/>
      <c r="L41" s="179" t="str">
        <f>IF(AZ40=0,"",VLOOKUP(D40,入力エリア!$A$19:$P$78,4,))</f>
        <v/>
      </c>
      <c r="M41" s="180"/>
      <c r="N41" s="180"/>
      <c r="O41" s="180"/>
      <c r="P41" s="180"/>
      <c r="Q41" s="180"/>
      <c r="R41" s="181"/>
      <c r="S41" s="11"/>
      <c r="T41" s="182" t="str">
        <f>IF(AZ40=0,"",VLOOKUP(D40,入力エリア!$A$19:$O$78,7,FALSE))</f>
        <v/>
      </c>
      <c r="U41" s="182"/>
      <c r="V41" s="183" t="s">
        <v>3</v>
      </c>
      <c r="W41" s="183"/>
      <c r="X41" s="205" t="str">
        <f>IF(AZ40=0,"",VLOOKUP(D40,入力エリア!$A$19:$O$78,6,FALSE))</f>
        <v/>
      </c>
      <c r="Y41" s="206"/>
      <c r="Z41" s="206"/>
      <c r="AA41" s="206"/>
      <c r="AB41" s="206"/>
      <c r="AC41" s="206"/>
      <c r="AD41" s="206"/>
      <c r="AE41" s="206"/>
      <c r="AF41" s="207"/>
      <c r="AG41" s="130"/>
      <c r="AH41" s="131"/>
      <c r="AI41" s="131"/>
      <c r="AJ41" s="131"/>
      <c r="AK41" s="132"/>
      <c r="AL41" s="175"/>
      <c r="AM41" s="176"/>
      <c r="AN41" s="177"/>
      <c r="AO41" s="176"/>
      <c r="AP41" s="178"/>
      <c r="AQ41" s="175"/>
      <c r="AR41" s="230" t="str">
        <f>IF(AZ40=0,"",VLOOKUP(D40,入力エリア!$A$19:$O$78,10,FALSE))</f>
        <v/>
      </c>
      <c r="AS41" s="231"/>
      <c r="AT41" s="231"/>
      <c r="AU41" s="231"/>
      <c r="AV41" s="231"/>
      <c r="AW41" s="231"/>
      <c r="AX41" s="232"/>
      <c r="AY41" s="249"/>
      <c r="AZ41" s="249" t="str">
        <f>IF(AT40=0,"",VLOOKUP(AR40,入力エリア!$A$19:$P$78,4,))</f>
        <v/>
      </c>
    </row>
    <row r="42" spans="3:52" ht="33" customHeight="1">
      <c r="C42" s="17"/>
      <c r="D42" s="184">
        <v>52</v>
      </c>
      <c r="E42" s="185"/>
      <c r="F42" s="188" t="str">
        <f>IF(AZ42=0,"",VLOOKUP(D42,入力エリア!$A$19:$P$78,11,FALSE))</f>
        <v/>
      </c>
      <c r="G42" s="189"/>
      <c r="H42" s="192" t="str">
        <f>IF(AZ42=0,"",VLOOKUP(D42,入力エリア!$A$19:$P$78,12,FALSE))</f>
        <v/>
      </c>
      <c r="I42" s="193"/>
      <c r="J42" s="193"/>
      <c r="K42" s="196" t="s">
        <v>100</v>
      </c>
      <c r="L42" s="198" t="str">
        <f>IF(AZ42=0,"",VLOOKUP(D42,入力エリア!$A$19:$P$78,5,))</f>
        <v/>
      </c>
      <c r="M42" s="199"/>
      <c r="N42" s="199"/>
      <c r="O42" s="199"/>
      <c r="P42" s="199"/>
      <c r="Q42" s="199"/>
      <c r="R42" s="200"/>
      <c r="S42" s="201" t="str">
        <f>IF(AZ42=0,"",VLOOKUP(D42,入力エリア!$A$19:$P$78,8,FALSE))</f>
        <v/>
      </c>
      <c r="T42" s="202"/>
      <c r="U42" s="202"/>
      <c r="V42" s="202"/>
      <c r="W42" s="202"/>
      <c r="X42" s="202"/>
      <c r="Y42" s="202"/>
      <c r="Z42" s="202"/>
      <c r="AA42" s="202"/>
      <c r="AB42" s="202"/>
      <c r="AC42" s="203"/>
      <c r="AD42" s="203"/>
      <c r="AE42" s="203"/>
      <c r="AF42" s="204"/>
      <c r="AG42" s="124" t="str">
        <f>IF(AZ42=0,"",VLOOKUP(D42,入力エリア!$A$19:$O$78,3,FALSE))</f>
        <v/>
      </c>
      <c r="AH42" s="125"/>
      <c r="AI42" s="125"/>
      <c r="AJ42" s="125"/>
      <c r="AK42" s="126"/>
      <c r="AL42" s="175" t="str">
        <f>IF(AZ42=0,"",VLOOKUP(D42,入力エリア!$A$19:$O$78,13,FALSE))</f>
        <v/>
      </c>
      <c r="AM42" s="176"/>
      <c r="AN42" s="177" t="str">
        <f>IF(AZ42=0,"",VLOOKUP(D42,入力エリア!$A$19:$O$78,14,FALSE))</f>
        <v/>
      </c>
      <c r="AO42" s="176"/>
      <c r="AP42" s="178" t="str">
        <f>IF(AZ42=0,"",VLOOKUP(D42,入力エリア!$A$19:$O$78,15,FALSE))</f>
        <v/>
      </c>
      <c r="AQ42" s="175"/>
      <c r="AR42" s="227" t="str">
        <f>IF(AZ42=0,"",VLOOKUP(D42,入力エリア!$A$19:$O$78,9,FALSE))</f>
        <v/>
      </c>
      <c r="AS42" s="228"/>
      <c r="AT42" s="228"/>
      <c r="AU42" s="228"/>
      <c r="AV42" s="228"/>
      <c r="AW42" s="228"/>
      <c r="AX42" s="229"/>
      <c r="AY42" s="100" t="str">
        <f>IF(AZ42=0,"",VLOOKUP(D42,入力エリア!$A$19:$P$78,16,TRUE))</f>
        <v/>
      </c>
      <c r="AZ42" s="100">
        <f>VLOOKUP(D42,入力エリア!$A$19:$P$79,16,FALSE)</f>
        <v>0</v>
      </c>
    </row>
    <row r="43" spans="3:52" ht="33" customHeight="1">
      <c r="C43" s="17"/>
      <c r="D43" s="186"/>
      <c r="E43" s="187"/>
      <c r="F43" s="190"/>
      <c r="G43" s="191"/>
      <c r="H43" s="194"/>
      <c r="I43" s="195"/>
      <c r="J43" s="195"/>
      <c r="K43" s="197"/>
      <c r="L43" s="179" t="str">
        <f>IF(AZ42=0,"",VLOOKUP(D42,入力エリア!$A$19:$P$78,4,))</f>
        <v/>
      </c>
      <c r="M43" s="180"/>
      <c r="N43" s="180"/>
      <c r="O43" s="180"/>
      <c r="P43" s="180"/>
      <c r="Q43" s="180"/>
      <c r="R43" s="181"/>
      <c r="S43" s="11"/>
      <c r="T43" s="182" t="str">
        <f>IF(AZ42=0,"",VLOOKUP(D42,入力エリア!$A$19:$O$78,7,FALSE))</f>
        <v/>
      </c>
      <c r="U43" s="182"/>
      <c r="V43" s="183" t="s">
        <v>3</v>
      </c>
      <c r="W43" s="183"/>
      <c r="X43" s="205" t="str">
        <f>IF(AZ42=0,"",VLOOKUP(D42,入力エリア!$A$19:$O$78,6,FALSE))</f>
        <v/>
      </c>
      <c r="Y43" s="206"/>
      <c r="Z43" s="206"/>
      <c r="AA43" s="206"/>
      <c r="AB43" s="206"/>
      <c r="AC43" s="206"/>
      <c r="AD43" s="206"/>
      <c r="AE43" s="206"/>
      <c r="AF43" s="207"/>
      <c r="AG43" s="130"/>
      <c r="AH43" s="131"/>
      <c r="AI43" s="131"/>
      <c r="AJ43" s="131"/>
      <c r="AK43" s="132"/>
      <c r="AL43" s="175"/>
      <c r="AM43" s="176"/>
      <c r="AN43" s="177"/>
      <c r="AO43" s="176"/>
      <c r="AP43" s="178"/>
      <c r="AQ43" s="175"/>
      <c r="AR43" s="230" t="str">
        <f>IF(AZ42=0,"",VLOOKUP(D42,入力エリア!$A$19:$O$78,10,FALSE))</f>
        <v/>
      </c>
      <c r="AS43" s="231"/>
      <c r="AT43" s="231"/>
      <c r="AU43" s="231"/>
      <c r="AV43" s="231"/>
      <c r="AW43" s="231"/>
      <c r="AX43" s="232"/>
      <c r="AY43" s="249"/>
      <c r="AZ43" s="249" t="str">
        <f>IF(AT42=0,"",VLOOKUP(AR42,入力エリア!$A$19:$P$78,4,))</f>
        <v/>
      </c>
    </row>
    <row r="44" spans="3:52" ht="33" customHeight="1">
      <c r="C44" s="17"/>
      <c r="D44" s="184">
        <v>53</v>
      </c>
      <c r="E44" s="185"/>
      <c r="F44" s="188" t="str">
        <f>IF(AZ44=0,"",VLOOKUP(D44,入力エリア!$A$19:$P$78,11,FALSE))</f>
        <v/>
      </c>
      <c r="G44" s="189"/>
      <c r="H44" s="192" t="str">
        <f>IF(AZ44=0,"",VLOOKUP(D44,入力エリア!$A$19:$P$78,12,FALSE))</f>
        <v/>
      </c>
      <c r="I44" s="193"/>
      <c r="J44" s="193"/>
      <c r="K44" s="196" t="s">
        <v>100</v>
      </c>
      <c r="L44" s="198" t="str">
        <f>IF(AZ44=0,"",VLOOKUP(D44,入力エリア!$A$19:$P$78,5,))</f>
        <v/>
      </c>
      <c r="M44" s="199"/>
      <c r="N44" s="199"/>
      <c r="O44" s="199"/>
      <c r="P44" s="199"/>
      <c r="Q44" s="199"/>
      <c r="R44" s="200"/>
      <c r="S44" s="201" t="str">
        <f>IF(AZ44=0,"",VLOOKUP(D44,入力エリア!$A$19:$P$78,8,FALSE))</f>
        <v/>
      </c>
      <c r="T44" s="202"/>
      <c r="U44" s="202"/>
      <c r="V44" s="202"/>
      <c r="W44" s="202"/>
      <c r="X44" s="202"/>
      <c r="Y44" s="202"/>
      <c r="Z44" s="202"/>
      <c r="AA44" s="202"/>
      <c r="AB44" s="202"/>
      <c r="AC44" s="203"/>
      <c r="AD44" s="203"/>
      <c r="AE44" s="203"/>
      <c r="AF44" s="204"/>
      <c r="AG44" s="124" t="str">
        <f>IF(AZ44=0,"",VLOOKUP(D44,入力エリア!$A$19:$O$78,3,FALSE))</f>
        <v/>
      </c>
      <c r="AH44" s="125"/>
      <c r="AI44" s="125"/>
      <c r="AJ44" s="125"/>
      <c r="AK44" s="126"/>
      <c r="AL44" s="175" t="str">
        <f>IF(AZ44=0,"",VLOOKUP(D44,入力エリア!$A$19:$O$78,13,FALSE))</f>
        <v/>
      </c>
      <c r="AM44" s="176"/>
      <c r="AN44" s="177" t="str">
        <f>IF(AZ44=0,"",VLOOKUP(D44,入力エリア!$A$19:$O$78,14,FALSE))</f>
        <v/>
      </c>
      <c r="AO44" s="176"/>
      <c r="AP44" s="178" t="str">
        <f>IF(AZ44=0,"",VLOOKUP(D44,入力エリア!$A$19:$O$78,15,FALSE))</f>
        <v/>
      </c>
      <c r="AQ44" s="175"/>
      <c r="AR44" s="227" t="str">
        <f>IF(AZ44=0,"",VLOOKUP(D44,入力エリア!$A$19:$O$78,9,FALSE))</f>
        <v/>
      </c>
      <c r="AS44" s="228"/>
      <c r="AT44" s="228"/>
      <c r="AU44" s="228"/>
      <c r="AV44" s="228"/>
      <c r="AW44" s="228"/>
      <c r="AX44" s="229"/>
      <c r="AY44" s="100" t="str">
        <f>IF(AZ44=0,"",VLOOKUP(D44,入力エリア!$A$19:$P$78,16,TRUE))</f>
        <v/>
      </c>
      <c r="AZ44" s="100">
        <f>VLOOKUP(D44,入力エリア!$A$19:$P$79,16,FALSE)</f>
        <v>0</v>
      </c>
    </row>
    <row r="45" spans="3:52" ht="33" customHeight="1">
      <c r="C45" s="17"/>
      <c r="D45" s="186"/>
      <c r="E45" s="187"/>
      <c r="F45" s="190"/>
      <c r="G45" s="191"/>
      <c r="H45" s="194"/>
      <c r="I45" s="195"/>
      <c r="J45" s="195"/>
      <c r="K45" s="197"/>
      <c r="L45" s="179" t="str">
        <f>IF(AZ44=0,"",VLOOKUP(D44,入力エリア!$A$19:$P$78,4,))</f>
        <v/>
      </c>
      <c r="M45" s="180"/>
      <c r="N45" s="180"/>
      <c r="O45" s="180"/>
      <c r="P45" s="180"/>
      <c r="Q45" s="180"/>
      <c r="R45" s="181"/>
      <c r="S45" s="11"/>
      <c r="T45" s="182" t="str">
        <f>IF(AZ44=0,"",VLOOKUP(D44,入力エリア!$A$19:$O$78,7,FALSE))</f>
        <v/>
      </c>
      <c r="U45" s="182"/>
      <c r="V45" s="183" t="s">
        <v>3</v>
      </c>
      <c r="W45" s="183"/>
      <c r="X45" s="205" t="str">
        <f>IF(AZ44=0,"",VLOOKUP(D44,入力エリア!$A$19:$O$78,6,FALSE))</f>
        <v/>
      </c>
      <c r="Y45" s="206"/>
      <c r="Z45" s="206"/>
      <c r="AA45" s="206"/>
      <c r="AB45" s="206"/>
      <c r="AC45" s="206"/>
      <c r="AD45" s="206"/>
      <c r="AE45" s="206"/>
      <c r="AF45" s="207"/>
      <c r="AG45" s="130"/>
      <c r="AH45" s="131"/>
      <c r="AI45" s="131"/>
      <c r="AJ45" s="131"/>
      <c r="AK45" s="132"/>
      <c r="AL45" s="175"/>
      <c r="AM45" s="176"/>
      <c r="AN45" s="177"/>
      <c r="AO45" s="176"/>
      <c r="AP45" s="178"/>
      <c r="AQ45" s="175"/>
      <c r="AR45" s="230" t="str">
        <f>IF(AZ44=0,"",VLOOKUP(D44,入力エリア!$A$19:$O$78,10,FALSE))</f>
        <v/>
      </c>
      <c r="AS45" s="231"/>
      <c r="AT45" s="231"/>
      <c r="AU45" s="231"/>
      <c r="AV45" s="231"/>
      <c r="AW45" s="231"/>
      <c r="AX45" s="232"/>
      <c r="AY45" s="249"/>
      <c r="AZ45" s="249" t="str">
        <f>IF(AT44=0,"",VLOOKUP(AR44,入力エリア!$A$19:$P$78,4,))</f>
        <v/>
      </c>
    </row>
    <row r="46" spans="3:52" ht="33" customHeight="1">
      <c r="C46" s="17"/>
      <c r="D46" s="184">
        <v>54</v>
      </c>
      <c r="E46" s="185"/>
      <c r="F46" s="188" t="str">
        <f>IF(AZ46=0,"",VLOOKUP(D46,入力エリア!$A$19:$P$78,11,FALSE))</f>
        <v/>
      </c>
      <c r="G46" s="189"/>
      <c r="H46" s="192" t="str">
        <f>IF(AZ46=0,"",VLOOKUP(D46,入力エリア!$A$19:$P$78,12,FALSE))</f>
        <v/>
      </c>
      <c r="I46" s="193"/>
      <c r="J46" s="193"/>
      <c r="K46" s="196" t="s">
        <v>100</v>
      </c>
      <c r="L46" s="198" t="str">
        <f>IF(AZ46=0,"",VLOOKUP(D46,入力エリア!$A$19:$P$78,5,))</f>
        <v/>
      </c>
      <c r="M46" s="199"/>
      <c r="N46" s="199"/>
      <c r="O46" s="199"/>
      <c r="P46" s="199"/>
      <c r="Q46" s="199"/>
      <c r="R46" s="200"/>
      <c r="S46" s="201" t="str">
        <f>IF(AZ46=0,"",VLOOKUP(D46,入力エリア!$A$19:$P$78,8,FALSE))</f>
        <v/>
      </c>
      <c r="T46" s="202"/>
      <c r="U46" s="202"/>
      <c r="V46" s="202"/>
      <c r="W46" s="202"/>
      <c r="X46" s="202"/>
      <c r="Y46" s="202"/>
      <c r="Z46" s="202"/>
      <c r="AA46" s="202"/>
      <c r="AB46" s="202"/>
      <c r="AC46" s="203"/>
      <c r="AD46" s="203"/>
      <c r="AE46" s="203"/>
      <c r="AF46" s="204"/>
      <c r="AG46" s="124" t="str">
        <f>IF(AZ46=0,"",VLOOKUP(D46,入力エリア!$A$19:$O$78,3,FALSE))</f>
        <v/>
      </c>
      <c r="AH46" s="125"/>
      <c r="AI46" s="125"/>
      <c r="AJ46" s="125"/>
      <c r="AK46" s="126"/>
      <c r="AL46" s="175" t="str">
        <f>IF(AZ46=0,"",VLOOKUP(D46,入力エリア!$A$19:$O$78,13,FALSE))</f>
        <v/>
      </c>
      <c r="AM46" s="176"/>
      <c r="AN46" s="177" t="str">
        <f>IF(AZ46=0,"",VLOOKUP(D46,入力エリア!$A$19:$O$78,14,FALSE))</f>
        <v/>
      </c>
      <c r="AO46" s="176"/>
      <c r="AP46" s="178" t="str">
        <f>IF(AZ46=0,"",VLOOKUP(D46,入力エリア!$A$19:$O$78,15,FALSE))</f>
        <v/>
      </c>
      <c r="AQ46" s="175"/>
      <c r="AR46" s="227" t="str">
        <f>IF(AZ46=0,"",VLOOKUP(D46,入力エリア!$A$19:$O$78,9,FALSE))</f>
        <v/>
      </c>
      <c r="AS46" s="228"/>
      <c r="AT46" s="228"/>
      <c r="AU46" s="228"/>
      <c r="AV46" s="228"/>
      <c r="AW46" s="228"/>
      <c r="AX46" s="229"/>
      <c r="AY46" s="100" t="str">
        <f>IF(AZ46=0,"",VLOOKUP(D46,入力エリア!$A$19:$P$78,16,TRUE))</f>
        <v/>
      </c>
      <c r="AZ46" s="100">
        <f>VLOOKUP(D46,入力エリア!$A$19:$P$79,16,FALSE)</f>
        <v>0</v>
      </c>
    </row>
    <row r="47" spans="3:52" ht="33" customHeight="1">
      <c r="C47" s="17"/>
      <c r="D47" s="186"/>
      <c r="E47" s="187"/>
      <c r="F47" s="190"/>
      <c r="G47" s="191"/>
      <c r="H47" s="194"/>
      <c r="I47" s="195"/>
      <c r="J47" s="195"/>
      <c r="K47" s="197"/>
      <c r="L47" s="179" t="str">
        <f>IF(AZ46=0,"",VLOOKUP(D46,入力エリア!$A$19:$P$78,4,))</f>
        <v/>
      </c>
      <c r="M47" s="180"/>
      <c r="N47" s="180"/>
      <c r="O47" s="180"/>
      <c r="P47" s="180"/>
      <c r="Q47" s="180"/>
      <c r="R47" s="181"/>
      <c r="S47" s="11"/>
      <c r="T47" s="182" t="str">
        <f>IF(AZ46=0,"",VLOOKUP(D46,入力エリア!$A$19:$O$78,7,FALSE))</f>
        <v/>
      </c>
      <c r="U47" s="182"/>
      <c r="V47" s="183" t="s">
        <v>3</v>
      </c>
      <c r="W47" s="183"/>
      <c r="X47" s="205" t="str">
        <f>IF(AZ46=0,"",VLOOKUP(D46,入力エリア!$A$19:$O$78,6,FALSE))</f>
        <v/>
      </c>
      <c r="Y47" s="206"/>
      <c r="Z47" s="206"/>
      <c r="AA47" s="206"/>
      <c r="AB47" s="206"/>
      <c r="AC47" s="206"/>
      <c r="AD47" s="206"/>
      <c r="AE47" s="206"/>
      <c r="AF47" s="207"/>
      <c r="AG47" s="130"/>
      <c r="AH47" s="131"/>
      <c r="AI47" s="131"/>
      <c r="AJ47" s="131"/>
      <c r="AK47" s="132"/>
      <c r="AL47" s="175"/>
      <c r="AM47" s="176"/>
      <c r="AN47" s="177"/>
      <c r="AO47" s="176"/>
      <c r="AP47" s="178"/>
      <c r="AQ47" s="175"/>
      <c r="AR47" s="230" t="str">
        <f>IF(AZ46=0,"",VLOOKUP(D46,入力エリア!$A$19:$O$78,10,FALSE))</f>
        <v/>
      </c>
      <c r="AS47" s="231"/>
      <c r="AT47" s="231"/>
      <c r="AU47" s="231"/>
      <c r="AV47" s="231"/>
      <c r="AW47" s="231"/>
      <c r="AX47" s="232"/>
      <c r="AY47" s="249"/>
      <c r="AZ47" s="249" t="str">
        <f>IF(AT46=0,"",VLOOKUP(AR46,入力エリア!$A$19:$P$78,4,))</f>
        <v/>
      </c>
    </row>
    <row r="48" spans="3:52" ht="33" customHeight="1">
      <c r="C48" s="17"/>
      <c r="D48" s="184">
        <v>55</v>
      </c>
      <c r="E48" s="185"/>
      <c r="F48" s="188" t="str">
        <f>IF(AZ48=0,"",VLOOKUP(D48,入力エリア!$A$19:$P$78,11,FALSE))</f>
        <v/>
      </c>
      <c r="G48" s="189"/>
      <c r="H48" s="192" t="str">
        <f>IF(AZ48=0,"",VLOOKUP(D48,入力エリア!$A$19:$P$78,12,FALSE))</f>
        <v/>
      </c>
      <c r="I48" s="193"/>
      <c r="J48" s="193"/>
      <c r="K48" s="196" t="s">
        <v>100</v>
      </c>
      <c r="L48" s="198" t="str">
        <f>IF(AZ48=0,"",VLOOKUP(D48,入力エリア!$A$19:$P$78,5,))</f>
        <v/>
      </c>
      <c r="M48" s="199"/>
      <c r="N48" s="199"/>
      <c r="O48" s="199"/>
      <c r="P48" s="199"/>
      <c r="Q48" s="199"/>
      <c r="R48" s="200"/>
      <c r="S48" s="201" t="str">
        <f>IF(AZ48=0,"",VLOOKUP(D48,入力エリア!$A$19:$P$78,8,FALSE))</f>
        <v/>
      </c>
      <c r="T48" s="202"/>
      <c r="U48" s="202"/>
      <c r="V48" s="202"/>
      <c r="W48" s="202"/>
      <c r="X48" s="202"/>
      <c r="Y48" s="202"/>
      <c r="Z48" s="202"/>
      <c r="AA48" s="202"/>
      <c r="AB48" s="202"/>
      <c r="AC48" s="203"/>
      <c r="AD48" s="203"/>
      <c r="AE48" s="203"/>
      <c r="AF48" s="204"/>
      <c r="AG48" s="124" t="str">
        <f>IF(AZ48=0,"",VLOOKUP(D48,入力エリア!$A$19:$O$78,3,FALSE))</f>
        <v/>
      </c>
      <c r="AH48" s="125"/>
      <c r="AI48" s="125"/>
      <c r="AJ48" s="125"/>
      <c r="AK48" s="126"/>
      <c r="AL48" s="175" t="str">
        <f>IF(AZ48=0,"",VLOOKUP(D48,入力エリア!$A$19:$O$78,13,FALSE))</f>
        <v/>
      </c>
      <c r="AM48" s="176"/>
      <c r="AN48" s="177" t="str">
        <f>IF(AZ48=0,"",VLOOKUP(D48,入力エリア!$A$19:$O$78,14,FALSE))</f>
        <v/>
      </c>
      <c r="AO48" s="176"/>
      <c r="AP48" s="178" t="str">
        <f>IF(AZ48=0,"",VLOOKUP(D48,入力エリア!$A$19:$O$78,15,FALSE))</f>
        <v/>
      </c>
      <c r="AQ48" s="175"/>
      <c r="AR48" s="227" t="str">
        <f>IF(AZ48=0,"",VLOOKUP(D48,入力エリア!$A$19:$O$78,9,FALSE))</f>
        <v/>
      </c>
      <c r="AS48" s="228"/>
      <c r="AT48" s="228"/>
      <c r="AU48" s="228"/>
      <c r="AV48" s="228"/>
      <c r="AW48" s="228"/>
      <c r="AX48" s="229"/>
      <c r="AY48" s="100" t="str">
        <f>IF(AZ48=0,"",VLOOKUP(D48,入力エリア!$A$19:$P$78,16,TRUE))</f>
        <v/>
      </c>
      <c r="AZ48" s="100">
        <f>VLOOKUP(D48,入力エリア!$A$19:$P$79,16,FALSE)</f>
        <v>0</v>
      </c>
    </row>
    <row r="49" spans="1:64" ht="33" customHeight="1">
      <c r="C49" s="17"/>
      <c r="D49" s="186"/>
      <c r="E49" s="187"/>
      <c r="F49" s="190"/>
      <c r="G49" s="191"/>
      <c r="H49" s="194"/>
      <c r="I49" s="195"/>
      <c r="J49" s="195"/>
      <c r="K49" s="197"/>
      <c r="L49" s="179" t="str">
        <f>IF(AZ48=0,"",VLOOKUP(D48,入力エリア!$A$19:$P$78,4,))</f>
        <v/>
      </c>
      <c r="M49" s="180"/>
      <c r="N49" s="180"/>
      <c r="O49" s="180"/>
      <c r="P49" s="180"/>
      <c r="Q49" s="180"/>
      <c r="R49" s="181"/>
      <c r="S49" s="11"/>
      <c r="T49" s="182" t="str">
        <f>IF(AZ48=0,"",VLOOKUP(D48,入力エリア!$A$19:$O$78,7,FALSE))</f>
        <v/>
      </c>
      <c r="U49" s="182"/>
      <c r="V49" s="183" t="s">
        <v>3</v>
      </c>
      <c r="W49" s="183"/>
      <c r="X49" s="205" t="str">
        <f>IF(AZ48=0,"",VLOOKUP(D48,入力エリア!$A$19:$O$78,6,FALSE))</f>
        <v/>
      </c>
      <c r="Y49" s="206"/>
      <c r="Z49" s="206"/>
      <c r="AA49" s="206"/>
      <c r="AB49" s="206"/>
      <c r="AC49" s="206"/>
      <c r="AD49" s="206"/>
      <c r="AE49" s="206"/>
      <c r="AF49" s="207"/>
      <c r="AG49" s="130"/>
      <c r="AH49" s="131"/>
      <c r="AI49" s="131"/>
      <c r="AJ49" s="131"/>
      <c r="AK49" s="132"/>
      <c r="AL49" s="175"/>
      <c r="AM49" s="176"/>
      <c r="AN49" s="177"/>
      <c r="AO49" s="176"/>
      <c r="AP49" s="178"/>
      <c r="AQ49" s="175"/>
      <c r="AR49" s="230" t="str">
        <f>IF(AZ48=0,"",VLOOKUP(D48,入力エリア!$A$19:$O$78,10,FALSE))</f>
        <v/>
      </c>
      <c r="AS49" s="231"/>
      <c r="AT49" s="231"/>
      <c r="AU49" s="231"/>
      <c r="AV49" s="231"/>
      <c r="AW49" s="231"/>
      <c r="AX49" s="232"/>
      <c r="AY49" s="249"/>
      <c r="AZ49" s="249" t="str">
        <f>IF(AT48=0,"",VLOOKUP(AR48,入力エリア!$A$19:$P$78,4,))</f>
        <v/>
      </c>
    </row>
    <row r="50" spans="1:64" ht="33" customHeight="1">
      <c r="C50" s="17"/>
      <c r="D50" s="184">
        <v>56</v>
      </c>
      <c r="E50" s="185"/>
      <c r="F50" s="188" t="str">
        <f>IF(AZ50=0,"",VLOOKUP(D50,入力エリア!$A$19:$P$78,11,FALSE))</f>
        <v/>
      </c>
      <c r="G50" s="189"/>
      <c r="H50" s="192" t="str">
        <f>IF(AZ50=0,"",VLOOKUP(D50,入力エリア!$A$19:$P$78,12,FALSE))</f>
        <v/>
      </c>
      <c r="I50" s="193"/>
      <c r="J50" s="193"/>
      <c r="K50" s="196" t="s">
        <v>100</v>
      </c>
      <c r="L50" s="198" t="str">
        <f>IF(AZ50=0,"",VLOOKUP(D50,入力エリア!$A$19:$P$78,5,))</f>
        <v/>
      </c>
      <c r="M50" s="199"/>
      <c r="N50" s="199"/>
      <c r="O50" s="199"/>
      <c r="P50" s="199"/>
      <c r="Q50" s="199"/>
      <c r="R50" s="200"/>
      <c r="S50" s="201" t="str">
        <f>IF(AZ50=0,"",VLOOKUP(D50,入力エリア!$A$19:$P$78,8,FALSE))</f>
        <v/>
      </c>
      <c r="T50" s="202"/>
      <c r="U50" s="202"/>
      <c r="V50" s="202"/>
      <c r="W50" s="202"/>
      <c r="X50" s="202"/>
      <c r="Y50" s="202"/>
      <c r="Z50" s="202"/>
      <c r="AA50" s="202"/>
      <c r="AB50" s="202"/>
      <c r="AC50" s="203"/>
      <c r="AD50" s="203"/>
      <c r="AE50" s="203"/>
      <c r="AF50" s="204"/>
      <c r="AG50" s="124" t="str">
        <f>IF(AZ50=0,"",VLOOKUP(D50,入力エリア!$A$19:$O$78,3,FALSE))</f>
        <v/>
      </c>
      <c r="AH50" s="125"/>
      <c r="AI50" s="125"/>
      <c r="AJ50" s="125"/>
      <c r="AK50" s="126"/>
      <c r="AL50" s="175" t="str">
        <f>IF(AZ50=0,"",VLOOKUP(D50,入力エリア!$A$19:$O$78,13,FALSE))</f>
        <v/>
      </c>
      <c r="AM50" s="176"/>
      <c r="AN50" s="177" t="str">
        <f>IF(AZ50=0,"",VLOOKUP(D50,入力エリア!$A$19:$O$78,14,FALSE))</f>
        <v/>
      </c>
      <c r="AO50" s="176"/>
      <c r="AP50" s="178" t="str">
        <f>IF(AZ50=0,"",VLOOKUP(D50,入力エリア!$A$19:$O$78,15,FALSE))</f>
        <v/>
      </c>
      <c r="AQ50" s="175"/>
      <c r="AR50" s="227" t="str">
        <f>IF(AZ50=0,"",VLOOKUP(D50,入力エリア!$A$19:$O$78,9,FALSE))</f>
        <v/>
      </c>
      <c r="AS50" s="228"/>
      <c r="AT50" s="228"/>
      <c r="AU50" s="228"/>
      <c r="AV50" s="228"/>
      <c r="AW50" s="228"/>
      <c r="AX50" s="229"/>
      <c r="AY50" s="100" t="str">
        <f>IF(AZ50=0,"",VLOOKUP(D50,入力エリア!$A$19:$P$78,16,TRUE))</f>
        <v/>
      </c>
      <c r="AZ50" s="100">
        <f>VLOOKUP(D50,入力エリア!$A$19:$P$79,16,FALSE)</f>
        <v>0</v>
      </c>
    </row>
    <row r="51" spans="1:64" ht="33" customHeight="1">
      <c r="C51" s="17"/>
      <c r="D51" s="186"/>
      <c r="E51" s="187"/>
      <c r="F51" s="190"/>
      <c r="G51" s="191"/>
      <c r="H51" s="194"/>
      <c r="I51" s="195"/>
      <c r="J51" s="195"/>
      <c r="K51" s="197"/>
      <c r="L51" s="179" t="str">
        <f>IF(AZ50=0,"",VLOOKUP(D50,入力エリア!$A$19:$P$78,4,))</f>
        <v/>
      </c>
      <c r="M51" s="180"/>
      <c r="N51" s="180"/>
      <c r="O51" s="180"/>
      <c r="P51" s="180"/>
      <c r="Q51" s="180"/>
      <c r="R51" s="181"/>
      <c r="S51" s="11"/>
      <c r="T51" s="182" t="str">
        <f>IF(AZ50=0,"",VLOOKUP(D50,入力エリア!$A$19:$O$78,7,FALSE))</f>
        <v/>
      </c>
      <c r="U51" s="182"/>
      <c r="V51" s="183" t="s">
        <v>3</v>
      </c>
      <c r="W51" s="183"/>
      <c r="X51" s="205" t="str">
        <f>IF(AZ50=0,"",VLOOKUP(D50,入力エリア!$A$19:$O$78,6,FALSE))</f>
        <v/>
      </c>
      <c r="Y51" s="206"/>
      <c r="Z51" s="206"/>
      <c r="AA51" s="206"/>
      <c r="AB51" s="206"/>
      <c r="AC51" s="206"/>
      <c r="AD51" s="206"/>
      <c r="AE51" s="206"/>
      <c r="AF51" s="207"/>
      <c r="AG51" s="130"/>
      <c r="AH51" s="131"/>
      <c r="AI51" s="131"/>
      <c r="AJ51" s="131"/>
      <c r="AK51" s="132"/>
      <c r="AL51" s="175"/>
      <c r="AM51" s="176"/>
      <c r="AN51" s="177"/>
      <c r="AO51" s="176"/>
      <c r="AP51" s="178"/>
      <c r="AQ51" s="175"/>
      <c r="AR51" s="230" t="str">
        <f>IF(AZ50=0,"",VLOOKUP(D50,入力エリア!$A$19:$O$78,10,FALSE))</f>
        <v/>
      </c>
      <c r="AS51" s="231"/>
      <c r="AT51" s="231"/>
      <c r="AU51" s="231"/>
      <c r="AV51" s="231"/>
      <c r="AW51" s="231"/>
      <c r="AX51" s="232"/>
      <c r="AY51" s="249"/>
      <c r="AZ51" s="249" t="str">
        <f>IF(AT50=0,"",VLOOKUP(AR50,入力エリア!$A$19:$P$78,4,))</f>
        <v/>
      </c>
    </row>
    <row r="52" spans="1:64" ht="33" customHeight="1">
      <c r="C52" s="17"/>
      <c r="D52" s="184">
        <v>57</v>
      </c>
      <c r="E52" s="185"/>
      <c r="F52" s="188" t="str">
        <f>IF(AZ52=0,"",VLOOKUP(D52,入力エリア!$A$19:$P$78,11,FALSE))</f>
        <v/>
      </c>
      <c r="G52" s="189"/>
      <c r="H52" s="192" t="str">
        <f>IF(AZ52=0,"",VLOOKUP(D52,入力エリア!$A$19:$P$78,12,FALSE))</f>
        <v/>
      </c>
      <c r="I52" s="193"/>
      <c r="J52" s="193"/>
      <c r="K52" s="196" t="s">
        <v>100</v>
      </c>
      <c r="L52" s="198" t="str">
        <f>IF(AZ52=0,"",VLOOKUP(D52,入力エリア!$A$19:$P$78,5,))</f>
        <v/>
      </c>
      <c r="M52" s="199"/>
      <c r="N52" s="199"/>
      <c r="O52" s="199"/>
      <c r="P52" s="199"/>
      <c r="Q52" s="199"/>
      <c r="R52" s="200"/>
      <c r="S52" s="201" t="str">
        <f>IF(AZ52=0,"",VLOOKUP(D52,入力エリア!$A$19:$P$78,8,FALSE))</f>
        <v/>
      </c>
      <c r="T52" s="202"/>
      <c r="U52" s="202"/>
      <c r="V52" s="202"/>
      <c r="W52" s="202"/>
      <c r="X52" s="202"/>
      <c r="Y52" s="202"/>
      <c r="Z52" s="202"/>
      <c r="AA52" s="202"/>
      <c r="AB52" s="202"/>
      <c r="AC52" s="203"/>
      <c r="AD52" s="203"/>
      <c r="AE52" s="203"/>
      <c r="AF52" s="204"/>
      <c r="AG52" s="124" t="str">
        <f>IF(AZ52=0,"",VLOOKUP(D52,入力エリア!$A$19:$O$78,3,FALSE))</f>
        <v/>
      </c>
      <c r="AH52" s="125"/>
      <c r="AI52" s="125"/>
      <c r="AJ52" s="125"/>
      <c r="AK52" s="126"/>
      <c r="AL52" s="175" t="str">
        <f>IF(AZ52=0,"",VLOOKUP(D52,入力エリア!$A$19:$O$78,13,FALSE))</f>
        <v/>
      </c>
      <c r="AM52" s="176"/>
      <c r="AN52" s="177" t="str">
        <f>IF(AZ52=0,"",VLOOKUP(D52,入力エリア!$A$19:$O$78,14,FALSE))</f>
        <v/>
      </c>
      <c r="AO52" s="176"/>
      <c r="AP52" s="178" t="str">
        <f>IF(AZ52=0,"",VLOOKUP(D52,入力エリア!$A$19:$O$78,15,FALSE))</f>
        <v/>
      </c>
      <c r="AQ52" s="175"/>
      <c r="AR52" s="227" t="str">
        <f>IF(AZ52=0,"",VLOOKUP(D52,入力エリア!$A$19:$O$78,9,FALSE))</f>
        <v/>
      </c>
      <c r="AS52" s="228"/>
      <c r="AT52" s="228"/>
      <c r="AU52" s="228"/>
      <c r="AV52" s="228"/>
      <c r="AW52" s="228"/>
      <c r="AX52" s="229"/>
      <c r="AY52" s="100" t="str">
        <f>IF(AZ52=0,"",VLOOKUP(D52,入力エリア!$A$19:$P$78,16,TRUE))</f>
        <v/>
      </c>
      <c r="AZ52" s="100">
        <f>VLOOKUP(D52,入力エリア!$A$19:$P$79,16,FALSE)</f>
        <v>0</v>
      </c>
    </row>
    <row r="53" spans="1:64" ht="33" customHeight="1">
      <c r="C53" s="17"/>
      <c r="D53" s="186"/>
      <c r="E53" s="187"/>
      <c r="F53" s="190"/>
      <c r="G53" s="191"/>
      <c r="H53" s="194"/>
      <c r="I53" s="195"/>
      <c r="J53" s="195"/>
      <c r="K53" s="197"/>
      <c r="L53" s="179" t="str">
        <f>IF(AZ52=0,"",VLOOKUP(D52,入力エリア!$A$19:$P$78,4,))</f>
        <v/>
      </c>
      <c r="M53" s="180"/>
      <c r="N53" s="180"/>
      <c r="O53" s="180"/>
      <c r="P53" s="180"/>
      <c r="Q53" s="180"/>
      <c r="R53" s="181"/>
      <c r="S53" s="11"/>
      <c r="T53" s="182" t="str">
        <f>IF(AZ52=0,"",VLOOKUP(D52,入力エリア!$A$19:$O$78,7,FALSE))</f>
        <v/>
      </c>
      <c r="U53" s="182"/>
      <c r="V53" s="183" t="s">
        <v>3</v>
      </c>
      <c r="W53" s="183"/>
      <c r="X53" s="205" t="str">
        <f>IF(AZ52=0,"",VLOOKUP(D52,入力エリア!$A$19:$O$78,6,FALSE))</f>
        <v/>
      </c>
      <c r="Y53" s="206"/>
      <c r="Z53" s="206"/>
      <c r="AA53" s="206"/>
      <c r="AB53" s="206"/>
      <c r="AC53" s="206"/>
      <c r="AD53" s="206"/>
      <c r="AE53" s="206"/>
      <c r="AF53" s="207"/>
      <c r="AG53" s="130"/>
      <c r="AH53" s="131"/>
      <c r="AI53" s="131"/>
      <c r="AJ53" s="131"/>
      <c r="AK53" s="132"/>
      <c r="AL53" s="175"/>
      <c r="AM53" s="176"/>
      <c r="AN53" s="177"/>
      <c r="AO53" s="176"/>
      <c r="AP53" s="178"/>
      <c r="AQ53" s="175"/>
      <c r="AR53" s="230" t="str">
        <f>IF(AZ52=0,"",VLOOKUP(D52,入力エリア!$A$19:$O$78,10,FALSE))</f>
        <v/>
      </c>
      <c r="AS53" s="231"/>
      <c r="AT53" s="231"/>
      <c r="AU53" s="231"/>
      <c r="AV53" s="231"/>
      <c r="AW53" s="231"/>
      <c r="AX53" s="232"/>
      <c r="AY53" s="249"/>
      <c r="AZ53" s="249" t="str">
        <f>IF(AT52=0,"",VLOOKUP(AR52,入力エリア!$A$19:$P$78,4,))</f>
        <v/>
      </c>
    </row>
    <row r="54" spans="1:64" ht="33" customHeight="1">
      <c r="C54" s="17"/>
      <c r="D54" s="184">
        <v>58</v>
      </c>
      <c r="E54" s="185"/>
      <c r="F54" s="188" t="str">
        <f>IF(AZ54=0,"",VLOOKUP(D54,入力エリア!$A$19:$P$78,11,FALSE))</f>
        <v/>
      </c>
      <c r="G54" s="189"/>
      <c r="H54" s="192" t="str">
        <f>IF(AZ54=0,"",VLOOKUP(D54,入力エリア!$A$19:$P$78,12,FALSE))</f>
        <v/>
      </c>
      <c r="I54" s="193"/>
      <c r="J54" s="193"/>
      <c r="K54" s="196" t="s">
        <v>100</v>
      </c>
      <c r="L54" s="198" t="str">
        <f>IF(AZ54=0,"",VLOOKUP(D54,入力エリア!$A$19:$P$78,5,))</f>
        <v/>
      </c>
      <c r="M54" s="199"/>
      <c r="N54" s="199"/>
      <c r="O54" s="199"/>
      <c r="P54" s="199"/>
      <c r="Q54" s="199"/>
      <c r="R54" s="200"/>
      <c r="S54" s="201" t="str">
        <f>IF(AZ54=0,"",VLOOKUP(D54,入力エリア!$A$19:$P$78,8,FALSE))</f>
        <v/>
      </c>
      <c r="T54" s="202"/>
      <c r="U54" s="202"/>
      <c r="V54" s="202"/>
      <c r="W54" s="202"/>
      <c r="X54" s="202"/>
      <c r="Y54" s="202"/>
      <c r="Z54" s="202"/>
      <c r="AA54" s="202"/>
      <c r="AB54" s="202"/>
      <c r="AC54" s="203"/>
      <c r="AD54" s="203"/>
      <c r="AE54" s="203"/>
      <c r="AF54" s="204"/>
      <c r="AG54" s="124" t="str">
        <f>IF(AZ54=0,"",VLOOKUP(D54,入力エリア!$A$19:$O$78,3,FALSE))</f>
        <v/>
      </c>
      <c r="AH54" s="125"/>
      <c r="AI54" s="125"/>
      <c r="AJ54" s="125"/>
      <c r="AK54" s="126"/>
      <c r="AL54" s="175" t="str">
        <f>IF(AZ54=0,"",VLOOKUP(D54,入力エリア!$A$19:$O$78,13,FALSE))</f>
        <v/>
      </c>
      <c r="AM54" s="176"/>
      <c r="AN54" s="177" t="str">
        <f>IF(AZ54=0,"",VLOOKUP(D54,入力エリア!$A$19:$O$78,14,FALSE))</f>
        <v/>
      </c>
      <c r="AO54" s="176"/>
      <c r="AP54" s="178" t="str">
        <f>IF(AZ54=0,"",VLOOKUP(D54,入力エリア!$A$19:$O$78,15,FALSE))</f>
        <v/>
      </c>
      <c r="AQ54" s="175"/>
      <c r="AR54" s="227" t="str">
        <f>IF(AZ54=0,"",VLOOKUP(D54,入力エリア!$A$19:$O$78,9,FALSE))</f>
        <v/>
      </c>
      <c r="AS54" s="228"/>
      <c r="AT54" s="228"/>
      <c r="AU54" s="228"/>
      <c r="AV54" s="228"/>
      <c r="AW54" s="228"/>
      <c r="AX54" s="229"/>
      <c r="AY54" s="100" t="str">
        <f>IF(AZ54=0,"",VLOOKUP(D54,入力エリア!$A$19:$P$78,16,TRUE))</f>
        <v/>
      </c>
      <c r="AZ54" s="100">
        <f>VLOOKUP(D54,入力エリア!$A$19:$P$79,16,FALSE)</f>
        <v>0</v>
      </c>
    </row>
    <row r="55" spans="1:64" ht="33" customHeight="1">
      <c r="C55" s="17"/>
      <c r="D55" s="186"/>
      <c r="E55" s="187"/>
      <c r="F55" s="190"/>
      <c r="G55" s="191"/>
      <c r="H55" s="194"/>
      <c r="I55" s="195"/>
      <c r="J55" s="195"/>
      <c r="K55" s="197"/>
      <c r="L55" s="179" t="str">
        <f>IF(AZ54=0,"",VLOOKUP(D54,入力エリア!$A$19:$P$78,4,))</f>
        <v/>
      </c>
      <c r="M55" s="180"/>
      <c r="N55" s="180"/>
      <c r="O55" s="180"/>
      <c r="P55" s="180"/>
      <c r="Q55" s="180"/>
      <c r="R55" s="181"/>
      <c r="S55" s="11"/>
      <c r="T55" s="182" t="str">
        <f>IF(AZ54=0,"",VLOOKUP(D54,入力エリア!$A$19:$O$78,7,FALSE))</f>
        <v/>
      </c>
      <c r="U55" s="182"/>
      <c r="V55" s="183" t="s">
        <v>3</v>
      </c>
      <c r="W55" s="183"/>
      <c r="X55" s="205" t="str">
        <f>IF(AZ54=0,"",VLOOKUP(D54,入力エリア!$A$19:$O$78,6,FALSE))</f>
        <v/>
      </c>
      <c r="Y55" s="206"/>
      <c r="Z55" s="206"/>
      <c r="AA55" s="206"/>
      <c r="AB55" s="206"/>
      <c r="AC55" s="206"/>
      <c r="AD55" s="206"/>
      <c r="AE55" s="206"/>
      <c r="AF55" s="207"/>
      <c r="AG55" s="130"/>
      <c r="AH55" s="131"/>
      <c r="AI55" s="131"/>
      <c r="AJ55" s="131"/>
      <c r="AK55" s="132"/>
      <c r="AL55" s="175"/>
      <c r="AM55" s="176"/>
      <c r="AN55" s="177"/>
      <c r="AO55" s="176"/>
      <c r="AP55" s="178"/>
      <c r="AQ55" s="175"/>
      <c r="AR55" s="230" t="str">
        <f>IF(AZ54=0,"",VLOOKUP(D54,入力エリア!$A$19:$O$78,10,FALSE))</f>
        <v/>
      </c>
      <c r="AS55" s="231"/>
      <c r="AT55" s="231"/>
      <c r="AU55" s="231"/>
      <c r="AV55" s="231"/>
      <c r="AW55" s="231"/>
      <c r="AX55" s="232"/>
      <c r="AY55" s="249"/>
      <c r="AZ55" s="249" t="str">
        <f>IF(AT54=0,"",VLOOKUP(AR54,入力エリア!$A$19:$P$78,4,))</f>
        <v/>
      </c>
    </row>
    <row r="56" spans="1:64" ht="33" customHeight="1">
      <c r="C56" s="17"/>
      <c r="D56" s="184">
        <v>59</v>
      </c>
      <c r="E56" s="185"/>
      <c r="F56" s="188" t="str">
        <f>IF(AZ56=0,"",VLOOKUP(D56,入力エリア!$A$19:$P$78,11,FALSE))</f>
        <v/>
      </c>
      <c r="G56" s="189"/>
      <c r="H56" s="192" t="str">
        <f>IF(AZ56=0,"",VLOOKUP(D56,入力エリア!$A$19:$P$78,12,FALSE))</f>
        <v/>
      </c>
      <c r="I56" s="193"/>
      <c r="J56" s="193"/>
      <c r="K56" s="196" t="s">
        <v>100</v>
      </c>
      <c r="L56" s="198" t="str">
        <f>IF(AZ56=0,"",VLOOKUP(D56,入力エリア!$A$19:$P$78,5,))</f>
        <v/>
      </c>
      <c r="M56" s="199"/>
      <c r="N56" s="199"/>
      <c r="O56" s="199"/>
      <c r="P56" s="199"/>
      <c r="Q56" s="199"/>
      <c r="R56" s="200"/>
      <c r="S56" s="201" t="str">
        <f>IF(AZ56=0,"",VLOOKUP(D56,入力エリア!$A$19:$P$78,8,FALSE))</f>
        <v/>
      </c>
      <c r="T56" s="202"/>
      <c r="U56" s="202"/>
      <c r="V56" s="202"/>
      <c r="W56" s="202"/>
      <c r="X56" s="202"/>
      <c r="Y56" s="202"/>
      <c r="Z56" s="202"/>
      <c r="AA56" s="202"/>
      <c r="AB56" s="202"/>
      <c r="AC56" s="203"/>
      <c r="AD56" s="203"/>
      <c r="AE56" s="203"/>
      <c r="AF56" s="204"/>
      <c r="AG56" s="124" t="str">
        <f>IF(AZ56=0,"",VLOOKUP(D56,入力エリア!$A$19:$O$78,3,FALSE))</f>
        <v/>
      </c>
      <c r="AH56" s="125"/>
      <c r="AI56" s="125"/>
      <c r="AJ56" s="125"/>
      <c r="AK56" s="126"/>
      <c r="AL56" s="175" t="str">
        <f>IF(AZ56=0,"",VLOOKUP(D56,入力エリア!$A$19:$O$78,13,FALSE))</f>
        <v/>
      </c>
      <c r="AM56" s="176"/>
      <c r="AN56" s="177" t="str">
        <f>IF(AZ56=0,"",VLOOKUP(D56,入力エリア!$A$19:$O$78,14,FALSE))</f>
        <v/>
      </c>
      <c r="AO56" s="176"/>
      <c r="AP56" s="178" t="str">
        <f>IF(AZ56=0,"",VLOOKUP(D56,入力エリア!$A$19:$O$78,15,FALSE))</f>
        <v/>
      </c>
      <c r="AQ56" s="175"/>
      <c r="AR56" s="227" t="str">
        <f>IF(AZ56=0,"",VLOOKUP(D56,入力エリア!$A$19:$O$78,9,FALSE))</f>
        <v/>
      </c>
      <c r="AS56" s="228"/>
      <c r="AT56" s="228"/>
      <c r="AU56" s="228"/>
      <c r="AV56" s="228"/>
      <c r="AW56" s="228"/>
      <c r="AX56" s="229"/>
      <c r="AY56" s="100" t="str">
        <f>IF(AZ56=0,"",VLOOKUP(D56,入力エリア!$A$19:$P$78,16,TRUE))</f>
        <v/>
      </c>
      <c r="AZ56" s="100">
        <f>VLOOKUP(D56,入力エリア!$A$19:$P$79,16,FALSE)</f>
        <v>0</v>
      </c>
    </row>
    <row r="57" spans="1:64" ht="33" customHeight="1">
      <c r="C57" s="17"/>
      <c r="D57" s="186"/>
      <c r="E57" s="187"/>
      <c r="F57" s="190"/>
      <c r="G57" s="191"/>
      <c r="H57" s="194"/>
      <c r="I57" s="195"/>
      <c r="J57" s="195"/>
      <c r="K57" s="197"/>
      <c r="L57" s="179" t="str">
        <f>IF(AZ56=0,"",VLOOKUP(D56,入力エリア!$A$19:$P$78,4,))</f>
        <v/>
      </c>
      <c r="M57" s="180"/>
      <c r="N57" s="180"/>
      <c r="O57" s="180"/>
      <c r="P57" s="180"/>
      <c r="Q57" s="180"/>
      <c r="R57" s="181"/>
      <c r="S57" s="11"/>
      <c r="T57" s="182" t="str">
        <f>IF(AZ56=0,"",VLOOKUP(D56,入力エリア!$A$19:$O$78,7,FALSE))</f>
        <v/>
      </c>
      <c r="U57" s="182"/>
      <c r="V57" s="183" t="s">
        <v>3</v>
      </c>
      <c r="W57" s="183"/>
      <c r="X57" s="205" t="str">
        <f>IF(AZ56=0,"",VLOOKUP(D56,入力エリア!$A$19:$O$78,6,FALSE))</f>
        <v/>
      </c>
      <c r="Y57" s="206"/>
      <c r="Z57" s="206"/>
      <c r="AA57" s="206"/>
      <c r="AB57" s="206"/>
      <c r="AC57" s="206"/>
      <c r="AD57" s="206"/>
      <c r="AE57" s="206"/>
      <c r="AF57" s="207"/>
      <c r="AG57" s="130"/>
      <c r="AH57" s="131"/>
      <c r="AI57" s="131"/>
      <c r="AJ57" s="131"/>
      <c r="AK57" s="132"/>
      <c r="AL57" s="175"/>
      <c r="AM57" s="176"/>
      <c r="AN57" s="177"/>
      <c r="AO57" s="176"/>
      <c r="AP57" s="178"/>
      <c r="AQ57" s="175"/>
      <c r="AR57" s="230" t="str">
        <f>IF(AZ56=0,"",VLOOKUP(D56,入力エリア!$A$19:$O$78,10,FALSE))</f>
        <v/>
      </c>
      <c r="AS57" s="231"/>
      <c r="AT57" s="231"/>
      <c r="AU57" s="231"/>
      <c r="AV57" s="231"/>
      <c r="AW57" s="231"/>
      <c r="AX57" s="232"/>
      <c r="AY57" s="249"/>
      <c r="AZ57" s="249" t="str">
        <f>IF(AT56=0,"",VLOOKUP(AR56,入力エリア!$A$19:$P$78,4,))</f>
        <v/>
      </c>
    </row>
    <row r="58" spans="1:64" ht="33" customHeight="1">
      <c r="C58" s="17"/>
      <c r="D58" s="184">
        <v>60</v>
      </c>
      <c r="E58" s="185"/>
      <c r="F58" s="188" t="str">
        <f>IF(AZ58=0,"",VLOOKUP(D58,入力エリア!$A$19:$P$78,11,FALSE))</f>
        <v/>
      </c>
      <c r="G58" s="189"/>
      <c r="H58" s="192" t="str">
        <f>IF(AZ58=0,"",VLOOKUP(D58,入力エリア!$A$19:$P$78,12,FALSE))</f>
        <v/>
      </c>
      <c r="I58" s="193"/>
      <c r="J58" s="193"/>
      <c r="K58" s="196" t="s">
        <v>100</v>
      </c>
      <c r="L58" s="198" t="str">
        <f>IF(AZ58=0,"",VLOOKUP(D58,入力エリア!$A$19:$P$78,5,))</f>
        <v/>
      </c>
      <c r="M58" s="199"/>
      <c r="N58" s="199"/>
      <c r="O58" s="199"/>
      <c r="P58" s="199"/>
      <c r="Q58" s="199"/>
      <c r="R58" s="200"/>
      <c r="S58" s="201" t="str">
        <f>IF(AZ58=0,"",VLOOKUP(D58,入力エリア!$A$19:$P$78,8,FALSE))</f>
        <v/>
      </c>
      <c r="T58" s="202"/>
      <c r="U58" s="202"/>
      <c r="V58" s="202"/>
      <c r="W58" s="202"/>
      <c r="X58" s="202"/>
      <c r="Y58" s="202"/>
      <c r="Z58" s="202"/>
      <c r="AA58" s="202"/>
      <c r="AB58" s="202"/>
      <c r="AC58" s="203"/>
      <c r="AD58" s="203"/>
      <c r="AE58" s="203"/>
      <c r="AF58" s="204"/>
      <c r="AG58" s="124" t="str">
        <f>IF(AZ58=0,"",VLOOKUP(D58,入力エリア!$A$19:$O$78,3,FALSE))</f>
        <v/>
      </c>
      <c r="AH58" s="125"/>
      <c r="AI58" s="125"/>
      <c r="AJ58" s="125"/>
      <c r="AK58" s="126"/>
      <c r="AL58" s="175" t="str">
        <f>IF(AZ58=0,"",VLOOKUP(D58,入力エリア!$A$19:$O$78,13,FALSE))</f>
        <v/>
      </c>
      <c r="AM58" s="176"/>
      <c r="AN58" s="177" t="str">
        <f>IF(AZ58=0,"",VLOOKUP(D58,入力エリア!$A$19:$O$78,14,FALSE))</f>
        <v/>
      </c>
      <c r="AO58" s="176"/>
      <c r="AP58" s="178" t="str">
        <f>IF(AZ58=0,"",VLOOKUP(D58,入力エリア!$A$19:$O$78,15,FALSE))</f>
        <v/>
      </c>
      <c r="AQ58" s="175"/>
      <c r="AR58" s="227" t="str">
        <f>IF(AZ58=0,"",VLOOKUP(D58,入力エリア!$A$19:$O$78,9,FALSE))</f>
        <v/>
      </c>
      <c r="AS58" s="228"/>
      <c r="AT58" s="228"/>
      <c r="AU58" s="228"/>
      <c r="AV58" s="228"/>
      <c r="AW58" s="228"/>
      <c r="AX58" s="229"/>
      <c r="AY58" s="100" t="str">
        <f>IF(AZ58=0,"",VLOOKUP(D58,入力エリア!$A$19:$P$78,16,TRUE))</f>
        <v/>
      </c>
      <c r="AZ58" s="100">
        <f>VLOOKUP(D58,入力エリア!$A$19:$P$79,16,FALSE)</f>
        <v>0</v>
      </c>
    </row>
    <row r="59" spans="1:64" ht="33" customHeight="1">
      <c r="C59" s="17"/>
      <c r="D59" s="186"/>
      <c r="E59" s="187"/>
      <c r="F59" s="190"/>
      <c r="G59" s="191"/>
      <c r="H59" s="194"/>
      <c r="I59" s="195"/>
      <c r="J59" s="195"/>
      <c r="K59" s="197"/>
      <c r="L59" s="179" t="str">
        <f>IF(AZ58=0,"",VLOOKUP(D58,入力エリア!$A$19:$P$78,4,))</f>
        <v/>
      </c>
      <c r="M59" s="180"/>
      <c r="N59" s="180"/>
      <c r="O59" s="180"/>
      <c r="P59" s="180"/>
      <c r="Q59" s="180"/>
      <c r="R59" s="181"/>
      <c r="S59" s="11"/>
      <c r="T59" s="182" t="str">
        <f>IF(AZ58=0,"",VLOOKUP(D58,入力エリア!$A$19:$O$78,7,FALSE))</f>
        <v/>
      </c>
      <c r="U59" s="182"/>
      <c r="V59" s="183" t="s">
        <v>3</v>
      </c>
      <c r="W59" s="183"/>
      <c r="X59" s="205" t="str">
        <f>IF(AZ58=0,"",VLOOKUP(D58,入力エリア!$A$19:$O$78,6,FALSE))</f>
        <v/>
      </c>
      <c r="Y59" s="206"/>
      <c r="Z59" s="206"/>
      <c r="AA59" s="206"/>
      <c r="AB59" s="206"/>
      <c r="AC59" s="206"/>
      <c r="AD59" s="206"/>
      <c r="AE59" s="206"/>
      <c r="AF59" s="207"/>
      <c r="AG59" s="130"/>
      <c r="AH59" s="131"/>
      <c r="AI59" s="131"/>
      <c r="AJ59" s="131"/>
      <c r="AK59" s="132"/>
      <c r="AL59" s="175"/>
      <c r="AM59" s="176"/>
      <c r="AN59" s="177"/>
      <c r="AO59" s="176"/>
      <c r="AP59" s="178"/>
      <c r="AQ59" s="175"/>
      <c r="AR59" s="230" t="str">
        <f>IF(AZ58=0,"",VLOOKUP(D58,入力エリア!$A$19:$O$78,10,FALSE))</f>
        <v/>
      </c>
      <c r="AS59" s="231"/>
      <c r="AT59" s="231"/>
      <c r="AU59" s="231"/>
      <c r="AV59" s="231"/>
      <c r="AW59" s="231"/>
      <c r="AX59" s="232"/>
      <c r="AY59" s="101"/>
      <c r="AZ59" s="101" t="str">
        <f>IF(AT58=0,"",VLOOKUP(AR58,入力エリア!$A$19:$P$78,4,))</f>
        <v/>
      </c>
    </row>
    <row r="60" spans="1:64" ht="11.25" customHeight="1">
      <c r="C60" s="17"/>
      <c r="D60" s="19"/>
      <c r="E60" s="19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7"/>
    </row>
    <row r="61" spans="1:64" ht="23.25" customHeight="1">
      <c r="C61" s="17"/>
      <c r="E61" s="246" t="s">
        <v>88</v>
      </c>
      <c r="F61" s="246"/>
      <c r="G61" s="246"/>
      <c r="H61" s="246"/>
      <c r="I61" s="246"/>
      <c r="J61" s="246"/>
      <c r="K61" s="246"/>
      <c r="L61" s="246"/>
      <c r="M61" s="246"/>
      <c r="N61" s="246"/>
      <c r="O61" s="246"/>
      <c r="P61" s="246"/>
      <c r="Q61" s="247">
        <f>D20</f>
        <v>0</v>
      </c>
      <c r="R61" s="247"/>
      <c r="S61" s="248" t="s">
        <v>89</v>
      </c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  <c r="AY61" s="17"/>
    </row>
    <row r="62" spans="1:64" ht="11.25" customHeight="1">
      <c r="C62" s="17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9"/>
      <c r="R62" s="29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14"/>
      <c r="AY62" s="17"/>
    </row>
    <row r="63" spans="1:64" s="31" customFormat="1" ht="24.75" customHeight="1">
      <c r="A63" s="13"/>
      <c r="B63" s="13"/>
      <c r="C63" s="17"/>
      <c r="I63" s="241" t="s">
        <v>90</v>
      </c>
      <c r="J63" s="241"/>
      <c r="K63" s="241"/>
      <c r="L63" s="241"/>
      <c r="M63" s="32">
        <f>入力エリア!B10</f>
        <v>0</v>
      </c>
      <c r="N63" s="33" t="s">
        <v>91</v>
      </c>
      <c r="O63" s="242">
        <f>入力エリア!D10</f>
        <v>0</v>
      </c>
      <c r="P63" s="242"/>
      <c r="Q63" s="33" t="s">
        <v>92</v>
      </c>
      <c r="AY63" s="17"/>
      <c r="BC63" s="34"/>
      <c r="BL63" s="34"/>
    </row>
    <row r="64" spans="1:64" ht="11.25" customHeight="1">
      <c r="C64" s="17"/>
      <c r="AY64" s="17"/>
    </row>
    <row r="65" spans="3:56" ht="30" customHeight="1">
      <c r="C65" s="17"/>
      <c r="M65" s="243">
        <f>Q61</f>
        <v>0</v>
      </c>
      <c r="N65" s="243"/>
      <c r="O65" s="243"/>
      <c r="P65" s="243"/>
      <c r="Q65" s="35" t="s">
        <v>131</v>
      </c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244">
        <f>入力エリア!D13</f>
        <v>0</v>
      </c>
      <c r="AK65" s="244"/>
      <c r="AL65" s="244"/>
      <c r="AM65" s="244"/>
      <c r="AN65" s="244"/>
      <c r="AO65" s="244"/>
      <c r="AP65" s="245" t="s">
        <v>93</v>
      </c>
      <c r="AQ65" s="245"/>
      <c r="AY65" s="17"/>
    </row>
    <row r="66" spans="3:56" ht="21.75" customHeight="1">
      <c r="C66" s="17"/>
      <c r="AJ66" s="37"/>
      <c r="AK66" s="37"/>
      <c r="AL66" s="37"/>
      <c r="AM66" s="37"/>
      <c r="AN66" s="37"/>
      <c r="AO66" s="37"/>
      <c r="AY66" s="17"/>
    </row>
    <row r="67" spans="3:56" ht="18.75" customHeight="1">
      <c r="C67" s="17"/>
      <c r="F67" s="225"/>
      <c r="G67" s="225"/>
      <c r="H67" s="225"/>
      <c r="I67" s="225"/>
      <c r="J67" s="225"/>
      <c r="K67" s="225"/>
      <c r="L67" s="225"/>
      <c r="M67" s="225"/>
      <c r="N67" s="225"/>
      <c r="O67" s="225"/>
      <c r="P67" s="225"/>
      <c r="Q67" s="225"/>
      <c r="R67" s="225"/>
      <c r="S67" s="225"/>
      <c r="T67" s="225"/>
      <c r="U67" s="225"/>
      <c r="V67" s="225"/>
      <c r="W67" s="225"/>
      <c r="X67" s="225"/>
      <c r="Y67" s="225"/>
      <c r="Z67" s="225"/>
      <c r="AA67" s="225"/>
      <c r="AB67" s="225"/>
      <c r="AC67" s="225"/>
      <c r="AD67" s="225"/>
      <c r="AE67" s="225"/>
      <c r="AF67" s="225"/>
      <c r="AG67" s="225"/>
      <c r="AH67" s="225"/>
      <c r="AI67" s="225"/>
      <c r="AJ67" s="225"/>
      <c r="AK67" s="225"/>
      <c r="AL67" s="225"/>
      <c r="AM67" s="225"/>
      <c r="AN67" s="225"/>
      <c r="AO67" s="225"/>
      <c r="AP67" s="225"/>
      <c r="AQ67" s="225"/>
      <c r="AR67" s="225"/>
      <c r="AS67" s="225"/>
      <c r="AY67" s="17"/>
    </row>
    <row r="68" spans="3:56" ht="18.75" customHeight="1">
      <c r="C68" s="17"/>
      <c r="D68" s="226" t="s">
        <v>94</v>
      </c>
      <c r="E68" s="226"/>
      <c r="F68" s="38" t="s">
        <v>95</v>
      </c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Y68" s="17"/>
    </row>
    <row r="69" spans="3:56" ht="18.75" customHeight="1">
      <c r="C69" s="17"/>
      <c r="D69" s="38"/>
      <c r="E69" s="38"/>
      <c r="F69" s="38" t="s">
        <v>139</v>
      </c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Y69" s="17"/>
    </row>
    <row r="70" spans="3:56" ht="18.75" customHeight="1">
      <c r="C70" s="17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Y70" s="17"/>
    </row>
    <row r="71" spans="3:56" ht="18.75" customHeight="1">
      <c r="C71" s="17"/>
      <c r="D71" s="38"/>
      <c r="E71" s="38"/>
      <c r="F71" s="39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Y71" s="17"/>
    </row>
    <row r="72" spans="3:56" ht="29.25" customHeight="1"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40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Y72" s="17"/>
    </row>
    <row r="73" spans="3:56" ht="15" customHeight="1"/>
    <row r="74" spans="3:56" ht="15" customHeight="1"/>
    <row r="75" spans="3:56" ht="15" customHeight="1">
      <c r="BD75" s="41"/>
    </row>
    <row r="76" spans="3:56" ht="15" customHeight="1">
      <c r="BD76" s="41"/>
    </row>
  </sheetData>
  <dataConsolidate/>
  <mergeCells count="323">
    <mergeCell ref="AP65:AQ65"/>
    <mergeCell ref="F67:AS67"/>
    <mergeCell ref="D68:E68"/>
    <mergeCell ref="E61:P61"/>
    <mergeCell ref="Q61:R61"/>
    <mergeCell ref="S61:AJ61"/>
    <mergeCell ref="I63:L63"/>
    <mergeCell ref="O63:P63"/>
    <mergeCell ref="M65:P65"/>
    <mergeCell ref="AJ65:AO65"/>
    <mergeCell ref="AZ58:AZ59"/>
    <mergeCell ref="L59:R59"/>
    <mergeCell ref="T59:U59"/>
    <mergeCell ref="V59:W59"/>
    <mergeCell ref="X59:AF59"/>
    <mergeCell ref="AR59:AX59"/>
    <mergeCell ref="AG58:AK59"/>
    <mergeCell ref="AL58:AM59"/>
    <mergeCell ref="AN58:AO59"/>
    <mergeCell ref="AP58:AQ59"/>
    <mergeCell ref="AR58:AX58"/>
    <mergeCell ref="AY58:AY59"/>
    <mergeCell ref="D58:E59"/>
    <mergeCell ref="F58:G59"/>
    <mergeCell ref="H58:J59"/>
    <mergeCell ref="K58:K59"/>
    <mergeCell ref="L58:R58"/>
    <mergeCell ref="S58:AF58"/>
    <mergeCell ref="AZ56:AZ57"/>
    <mergeCell ref="L57:R57"/>
    <mergeCell ref="T57:U57"/>
    <mergeCell ref="V57:W57"/>
    <mergeCell ref="X57:AF57"/>
    <mergeCell ref="AR57:AX57"/>
    <mergeCell ref="AG56:AK57"/>
    <mergeCell ref="AL56:AM57"/>
    <mergeCell ref="AN56:AO57"/>
    <mergeCell ref="AP56:AQ57"/>
    <mergeCell ref="AR56:AX56"/>
    <mergeCell ref="AY56:AY57"/>
    <mergeCell ref="D56:E57"/>
    <mergeCell ref="F56:G57"/>
    <mergeCell ref="H56:J57"/>
    <mergeCell ref="K56:K57"/>
    <mergeCell ref="L56:R56"/>
    <mergeCell ref="S56:AF56"/>
    <mergeCell ref="AZ54:AZ55"/>
    <mergeCell ref="L55:R55"/>
    <mergeCell ref="T55:U55"/>
    <mergeCell ref="V55:W55"/>
    <mergeCell ref="X55:AF55"/>
    <mergeCell ref="AR55:AX55"/>
    <mergeCell ref="AG54:AK55"/>
    <mergeCell ref="AL54:AM55"/>
    <mergeCell ref="AN54:AO55"/>
    <mergeCell ref="AP54:AQ55"/>
    <mergeCell ref="AR54:AX54"/>
    <mergeCell ref="AY54:AY55"/>
    <mergeCell ref="D54:E55"/>
    <mergeCell ref="F54:G55"/>
    <mergeCell ref="H54:J55"/>
    <mergeCell ref="K54:K55"/>
    <mergeCell ref="L54:R54"/>
    <mergeCell ref="S54:AF54"/>
    <mergeCell ref="AZ52:AZ53"/>
    <mergeCell ref="L53:R53"/>
    <mergeCell ref="T53:U53"/>
    <mergeCell ref="V53:W53"/>
    <mergeCell ref="X53:AF53"/>
    <mergeCell ref="AR53:AX53"/>
    <mergeCell ref="AG52:AK53"/>
    <mergeCell ref="AL52:AM53"/>
    <mergeCell ref="AN52:AO53"/>
    <mergeCell ref="AP52:AQ53"/>
    <mergeCell ref="AR52:AX52"/>
    <mergeCell ref="AY52:AY53"/>
    <mergeCell ref="D52:E53"/>
    <mergeCell ref="F52:G53"/>
    <mergeCell ref="H52:J53"/>
    <mergeCell ref="K52:K53"/>
    <mergeCell ref="L52:R52"/>
    <mergeCell ref="S52:AF52"/>
    <mergeCell ref="AZ50:AZ51"/>
    <mergeCell ref="L51:R51"/>
    <mergeCell ref="T51:U51"/>
    <mergeCell ref="V51:W51"/>
    <mergeCell ref="X51:AF51"/>
    <mergeCell ref="AR51:AX51"/>
    <mergeCell ref="AG50:AK51"/>
    <mergeCell ref="AL50:AM51"/>
    <mergeCell ref="AN50:AO51"/>
    <mergeCell ref="AP50:AQ51"/>
    <mergeCell ref="AR50:AX50"/>
    <mergeCell ref="AY50:AY51"/>
    <mergeCell ref="D50:E51"/>
    <mergeCell ref="F50:G51"/>
    <mergeCell ref="H50:J51"/>
    <mergeCell ref="K50:K51"/>
    <mergeCell ref="L50:R50"/>
    <mergeCell ref="S50:AF50"/>
    <mergeCell ref="AZ48:AZ49"/>
    <mergeCell ref="L49:R49"/>
    <mergeCell ref="T49:U49"/>
    <mergeCell ref="V49:W49"/>
    <mergeCell ref="X49:AF49"/>
    <mergeCell ref="AR49:AX49"/>
    <mergeCell ref="AG48:AK49"/>
    <mergeCell ref="AL48:AM49"/>
    <mergeCell ref="AN48:AO49"/>
    <mergeCell ref="AP48:AQ49"/>
    <mergeCell ref="AR48:AX48"/>
    <mergeCell ref="AY48:AY49"/>
    <mergeCell ref="D48:E49"/>
    <mergeCell ref="F48:G49"/>
    <mergeCell ref="H48:J49"/>
    <mergeCell ref="K48:K49"/>
    <mergeCell ref="L48:R48"/>
    <mergeCell ref="S48:AF48"/>
    <mergeCell ref="AZ46:AZ47"/>
    <mergeCell ref="L47:R47"/>
    <mergeCell ref="T47:U47"/>
    <mergeCell ref="V47:W47"/>
    <mergeCell ref="X47:AF47"/>
    <mergeCell ref="AR47:AX47"/>
    <mergeCell ref="AG46:AK47"/>
    <mergeCell ref="AL46:AM47"/>
    <mergeCell ref="AN46:AO47"/>
    <mergeCell ref="AP46:AQ47"/>
    <mergeCell ref="AR46:AX46"/>
    <mergeCell ref="AY46:AY47"/>
    <mergeCell ref="D46:E47"/>
    <mergeCell ref="F46:G47"/>
    <mergeCell ref="H46:J47"/>
    <mergeCell ref="K46:K47"/>
    <mergeCell ref="L46:R46"/>
    <mergeCell ref="S46:AF46"/>
    <mergeCell ref="AZ44:AZ45"/>
    <mergeCell ref="L45:R45"/>
    <mergeCell ref="T45:U45"/>
    <mergeCell ref="V45:W45"/>
    <mergeCell ref="X45:AF45"/>
    <mergeCell ref="AR45:AX45"/>
    <mergeCell ref="AG44:AK45"/>
    <mergeCell ref="AL44:AM45"/>
    <mergeCell ref="AN44:AO45"/>
    <mergeCell ref="AP44:AQ45"/>
    <mergeCell ref="AR44:AX44"/>
    <mergeCell ref="AY44:AY45"/>
    <mergeCell ref="D44:E45"/>
    <mergeCell ref="F44:G45"/>
    <mergeCell ref="H44:J45"/>
    <mergeCell ref="K44:K45"/>
    <mergeCell ref="L44:R44"/>
    <mergeCell ref="S44:AF44"/>
    <mergeCell ref="AZ42:AZ43"/>
    <mergeCell ref="L43:R43"/>
    <mergeCell ref="T43:U43"/>
    <mergeCell ref="V43:W43"/>
    <mergeCell ref="X43:AF43"/>
    <mergeCell ref="AR43:AX43"/>
    <mergeCell ref="AG42:AK43"/>
    <mergeCell ref="AL42:AM43"/>
    <mergeCell ref="AN42:AO43"/>
    <mergeCell ref="AP42:AQ43"/>
    <mergeCell ref="AR42:AX42"/>
    <mergeCell ref="AY42:AY43"/>
    <mergeCell ref="D42:E43"/>
    <mergeCell ref="F42:G43"/>
    <mergeCell ref="H42:J43"/>
    <mergeCell ref="K42:K43"/>
    <mergeCell ref="L42:R42"/>
    <mergeCell ref="S42:AF42"/>
    <mergeCell ref="AZ40:AZ41"/>
    <mergeCell ref="L41:R41"/>
    <mergeCell ref="T41:U41"/>
    <mergeCell ref="V41:W41"/>
    <mergeCell ref="X41:AF41"/>
    <mergeCell ref="AR41:AX41"/>
    <mergeCell ref="AG40:AK41"/>
    <mergeCell ref="AL40:AM41"/>
    <mergeCell ref="AN40:AO41"/>
    <mergeCell ref="AP40:AQ41"/>
    <mergeCell ref="AR40:AX40"/>
    <mergeCell ref="AY40:AY41"/>
    <mergeCell ref="D40:E41"/>
    <mergeCell ref="F40:G41"/>
    <mergeCell ref="H40:J41"/>
    <mergeCell ref="K40:K41"/>
    <mergeCell ref="L40:R40"/>
    <mergeCell ref="S40:AF40"/>
    <mergeCell ref="AZ38:AZ39"/>
    <mergeCell ref="L39:R39"/>
    <mergeCell ref="T39:U39"/>
    <mergeCell ref="V39:W39"/>
    <mergeCell ref="X39:AF39"/>
    <mergeCell ref="AR39:AX39"/>
    <mergeCell ref="AG38:AK39"/>
    <mergeCell ref="AL38:AM39"/>
    <mergeCell ref="AN38:AO39"/>
    <mergeCell ref="AP38:AQ39"/>
    <mergeCell ref="AR38:AX38"/>
    <mergeCell ref="AY38:AY39"/>
    <mergeCell ref="D38:E39"/>
    <mergeCell ref="F38:G39"/>
    <mergeCell ref="H38:J39"/>
    <mergeCell ref="K38:K39"/>
    <mergeCell ref="L38:R38"/>
    <mergeCell ref="S38:AF38"/>
    <mergeCell ref="AZ36:AZ37"/>
    <mergeCell ref="L37:R37"/>
    <mergeCell ref="T37:U37"/>
    <mergeCell ref="V37:W37"/>
    <mergeCell ref="X37:AF37"/>
    <mergeCell ref="AR37:AX37"/>
    <mergeCell ref="AG36:AK37"/>
    <mergeCell ref="AL36:AM37"/>
    <mergeCell ref="AN36:AO37"/>
    <mergeCell ref="AP36:AQ37"/>
    <mergeCell ref="AR36:AX36"/>
    <mergeCell ref="AY36:AY37"/>
    <mergeCell ref="D36:E37"/>
    <mergeCell ref="F36:G37"/>
    <mergeCell ref="H36:J37"/>
    <mergeCell ref="K36:K37"/>
    <mergeCell ref="L36:R36"/>
    <mergeCell ref="S36:AF36"/>
    <mergeCell ref="L32:R32"/>
    <mergeCell ref="S32:AF32"/>
    <mergeCell ref="AZ34:AZ35"/>
    <mergeCell ref="L35:R35"/>
    <mergeCell ref="T35:U35"/>
    <mergeCell ref="V35:W35"/>
    <mergeCell ref="X35:AF35"/>
    <mergeCell ref="AR35:AX35"/>
    <mergeCell ref="AG34:AK35"/>
    <mergeCell ref="AL34:AM35"/>
    <mergeCell ref="AN34:AO35"/>
    <mergeCell ref="AP34:AQ35"/>
    <mergeCell ref="AR34:AX34"/>
    <mergeCell ref="AY34:AY35"/>
    <mergeCell ref="X31:AF31"/>
    <mergeCell ref="AR31:AX31"/>
    <mergeCell ref="D34:E35"/>
    <mergeCell ref="F34:G35"/>
    <mergeCell ref="H34:J35"/>
    <mergeCell ref="K34:K35"/>
    <mergeCell ref="L34:R34"/>
    <mergeCell ref="S34:AF34"/>
    <mergeCell ref="AZ32:AZ33"/>
    <mergeCell ref="L33:R33"/>
    <mergeCell ref="T33:U33"/>
    <mergeCell ref="V33:W33"/>
    <mergeCell ref="X33:AF33"/>
    <mergeCell ref="AR33:AX33"/>
    <mergeCell ref="AG32:AK33"/>
    <mergeCell ref="AL32:AM33"/>
    <mergeCell ref="AN32:AO33"/>
    <mergeCell ref="AP32:AQ33"/>
    <mergeCell ref="AR32:AX32"/>
    <mergeCell ref="AY32:AY33"/>
    <mergeCell ref="D32:E33"/>
    <mergeCell ref="F32:G33"/>
    <mergeCell ref="H32:J33"/>
    <mergeCell ref="K32:K33"/>
    <mergeCell ref="AZ27:AZ29"/>
    <mergeCell ref="L28:R29"/>
    <mergeCell ref="S28:W29"/>
    <mergeCell ref="X28:AF29"/>
    <mergeCell ref="AL28:AM29"/>
    <mergeCell ref="AN28:AO29"/>
    <mergeCell ref="AP28:AQ29"/>
    <mergeCell ref="AR28:AX29"/>
    <mergeCell ref="D30:E31"/>
    <mergeCell ref="F30:G31"/>
    <mergeCell ref="H30:J31"/>
    <mergeCell ref="K30:K31"/>
    <mergeCell ref="L30:R30"/>
    <mergeCell ref="S30:AF30"/>
    <mergeCell ref="AG30:AK31"/>
    <mergeCell ref="AL30:AM31"/>
    <mergeCell ref="AN30:AO31"/>
    <mergeCell ref="AP30:AQ31"/>
    <mergeCell ref="AR30:AX30"/>
    <mergeCell ref="AY30:AY31"/>
    <mergeCell ref="AZ30:AZ31"/>
    <mergeCell ref="L31:R31"/>
    <mergeCell ref="T31:U31"/>
    <mergeCell ref="V31:W31"/>
    <mergeCell ref="D27:E29"/>
    <mergeCell ref="F27:G29"/>
    <mergeCell ref="H27:K29"/>
    <mergeCell ref="L27:R27"/>
    <mergeCell ref="S27:AF27"/>
    <mergeCell ref="AG27:AK29"/>
    <mergeCell ref="AL27:AQ27"/>
    <mergeCell ref="AR27:AX27"/>
    <mergeCell ref="AY27:AY29"/>
    <mergeCell ref="D20:J24"/>
    <mergeCell ref="K20:Q24"/>
    <mergeCell ref="R20:AE24"/>
    <mergeCell ref="AF20:AF21"/>
    <mergeCell ref="AG20:AG21"/>
    <mergeCell ref="AH20:AI21"/>
    <mergeCell ref="AJ20:AK21"/>
    <mergeCell ref="AR20:AX24"/>
    <mergeCell ref="AF22:AQ24"/>
    <mergeCell ref="I15:J16"/>
    <mergeCell ref="K14:W16"/>
    <mergeCell ref="H3:AW5"/>
    <mergeCell ref="D4:G6"/>
    <mergeCell ref="D18:J19"/>
    <mergeCell ref="K18:Q19"/>
    <mergeCell ref="R18:AE19"/>
    <mergeCell ref="AF18:AQ19"/>
    <mergeCell ref="AR18:AX19"/>
    <mergeCell ref="C7:AY10"/>
    <mergeCell ref="AT11:AX16"/>
    <mergeCell ref="E12:E13"/>
    <mergeCell ref="F12:G13"/>
    <mergeCell ref="Y14:Y16"/>
    <mergeCell ref="AF14:AM16"/>
    <mergeCell ref="AN14:AP16"/>
    <mergeCell ref="G15:H16"/>
  </mergeCells>
  <phoneticPr fontId="1"/>
  <pageMargins left="0.78740157480314965" right="0.59055118110236227" top="0.78740157480314965" bottom="0.39370078740157483" header="0.31496062992125984" footer="0.31496062992125984"/>
  <pageSetup paperSize="9" scale="50" fitToHeight="0" orientation="portrait" r:id="rId1"/>
  <headerFooter alignWithMargins="0"/>
  <colBreaks count="1" manualBreakCount="1">
    <brk id="5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入力エリア</vt:lpstr>
      <vt:lpstr>参加申込書1-15</vt:lpstr>
      <vt:lpstr>参加申込書16-30</vt:lpstr>
      <vt:lpstr>参加申込書31-45</vt:lpstr>
      <vt:lpstr>参加申込書46-60</vt:lpstr>
      <vt:lpstr>'参加申込書1-15'!Print_Area</vt:lpstr>
      <vt:lpstr>'参加申込書16-30'!Print_Area</vt:lpstr>
      <vt:lpstr>'参加申込書31-45'!Print_Area</vt:lpstr>
      <vt:lpstr>'参加申込書46-60'!Print_Area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高萩市</dc:creator>
  <cp:lastModifiedBy>funaki</cp:lastModifiedBy>
  <cp:lastPrinted>2020-06-30T05:17:13Z</cp:lastPrinted>
  <dcterms:created xsi:type="dcterms:W3CDTF">2020-06-29T02:38:47Z</dcterms:created>
  <dcterms:modified xsi:type="dcterms:W3CDTF">2020-10-03T00:22:40Z</dcterms:modified>
</cp:coreProperties>
</file>